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910" windowHeight="11145" activeTab="0"/>
  </bookViews>
  <sheets>
    <sheet name="Contents" sheetId="1" r:id="rId1"/>
    <sheet name="Table" sheetId="2" r:id="rId2"/>
    <sheet name="Annual Data" sheetId="3" r:id="rId3"/>
    <sheet name="Quarterly Data" sheetId="4" r:id="rId4"/>
  </sheets>
  <definedNames>
    <definedName name="_xlnm.Print_Area" localSheetId="1">'Table'!$A$1:$Q$51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<sst xmlns="http://schemas.openxmlformats.org/spreadsheetml/2006/main" count="379" uniqueCount="374">
  <si>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</si>
  <si>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</si>
  <si>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</si>
  <si>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</si>
  <si>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</si>
  <si>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</si>
  <si>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</si>
  <si>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</si>
  <si>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</si>
  <si>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</si>
  <si>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</si>
  <si>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</si>
  <si>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(2)</t>
  </si>
  <si>
    <t>Col (1):</t>
  </si>
  <si>
    <t>Col (2):</t>
  </si>
  <si>
    <t>Col (3):</t>
  </si>
  <si>
    <t>Col (4):</t>
  </si>
  <si>
    <t>Col (5):</t>
  </si>
  <si>
    <t>Col (6):</t>
  </si>
  <si>
    <t>Col (7):</t>
  </si>
  <si>
    <t>Col (8):</t>
  </si>
  <si>
    <t>Col (9):</t>
  </si>
  <si>
    <t>Col (10):</t>
  </si>
  <si>
    <t>Col (11):</t>
  </si>
  <si>
    <t>Col (12):</t>
  </si>
  <si>
    <t>Col (13):</t>
  </si>
  <si>
    <t>Potential Hours Worked (NFB sector, billions of hours)</t>
  </si>
  <si>
    <t>Total Factor Productivity Adjustments (NFB sector, index: 1992 = 100)</t>
  </si>
  <si>
    <t>Computer Quality Adjustment (NFB sector, index: 1992 = 100)</t>
  </si>
  <si>
    <t>Price Measurement Adjustment (NFB sector, index: 1992 = 100)</t>
  </si>
  <si>
    <t>Security Cost Adjustment (NFB sector, index: 1992 = 100)</t>
  </si>
  <si>
    <t>Potential Labor Producitivity (NFB sector, ratio of potential GDP to potential hours worked)</t>
  </si>
  <si>
    <t>Average Annual Growth</t>
  </si>
  <si>
    <t>Potential GDP</t>
  </si>
  <si>
    <t>Potential Labor Force</t>
  </si>
  <si>
    <t>Potential Labor Force Productivity</t>
  </si>
  <si>
    <t>Overall Economy</t>
  </si>
  <si>
    <t>Nonfarm Business Sector</t>
  </si>
  <si>
    <t>Potential Output</t>
  </si>
  <si>
    <t>Potential Hours Worked</t>
  </si>
  <si>
    <t>Capital Input</t>
  </si>
  <si>
    <t>Potential Total Factor Productivity</t>
  </si>
  <si>
    <t>Potential TFP Excluding Adjustments</t>
  </si>
  <si>
    <t>TFP Adjustments</t>
  </si>
  <si>
    <t>Computer Quality</t>
  </si>
  <si>
    <t>Price Measure Adjustment</t>
  </si>
  <si>
    <t>Contributions to Growth of Potential Output (Percentage Points)</t>
  </si>
  <si>
    <t>Potential TFP</t>
  </si>
  <si>
    <t>Total Contributions</t>
  </si>
  <si>
    <t>Memorandum:</t>
  </si>
  <si>
    <t>Potential Labor Productivity</t>
  </si>
  <si>
    <t>1951-1973</t>
  </si>
  <si>
    <t>1974-1981</t>
  </si>
  <si>
    <t>1982-1990</t>
  </si>
  <si>
    <t>1991-1995</t>
  </si>
  <si>
    <t>Projected Average</t>
  </si>
  <si>
    <t>Annual Growth</t>
  </si>
  <si>
    <t>SOURCE:</t>
  </si>
  <si>
    <t>Congressional Budget Office.</t>
  </si>
  <si>
    <t>Overall Average</t>
  </si>
  <si>
    <t>CBO assumes that the growth rate of potential total factor productivity (TFP) changed after the business-cycle peaks of 1973, 1981, and 1990 and again after 1995.</t>
  </si>
  <si>
    <t>NOTES: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</si>
  <si>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</si>
  <si>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</si>
  <si>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</si>
  <si>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</si>
  <si>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</si>
  <si>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</si>
  <si>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</si>
  <si>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</si>
  <si>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</si>
  <si>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</si>
  <si>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</si>
  <si>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</si>
  <si>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</si>
  <si>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</si>
  <si>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</si>
  <si>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</si>
  <si>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</si>
  <si>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2003-2013</t>
  </si>
  <si>
    <t>1951-2002</t>
  </si>
  <si>
    <t>1996-2002</t>
  </si>
  <si>
    <t>LABEL</t>
  </si>
  <si>
    <t>Projected Average Annual Growth</t>
  </si>
  <si>
    <t>2003-2008</t>
  </si>
  <si>
    <t>CBO's Estimates of Potential GDP and the Nonaccelerating Inflation Rate of Unemployment</t>
  </si>
  <si>
    <t>Real</t>
  </si>
  <si>
    <t>Nominal</t>
  </si>
  <si>
    <t>NAIRU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</si>
  <si>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</si>
  <si>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</si>
  <si>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</si>
  <si>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</si>
  <si>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</si>
  <si>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</si>
  <si>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</si>
  <si>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</si>
  <si>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</si>
  <si>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</si>
  <si>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</si>
  <si>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</si>
  <si>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</si>
  <si>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</si>
  <si>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</si>
  <si>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</si>
  <si>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</si>
  <si>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</si>
  <si>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</si>
  <si>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</si>
  <si>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</si>
  <si>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</si>
  <si>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</si>
  <si>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</si>
  <si>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</si>
  <si>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</si>
  <si>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</si>
  <si>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</si>
  <si>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</si>
  <si>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</si>
  <si>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</si>
  <si>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</si>
  <si>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</si>
  <si>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</si>
  <si>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</si>
  <si>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</si>
  <si>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</si>
  <si>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</si>
  <si>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</si>
  <si>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</si>
  <si>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</si>
  <si>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</si>
  <si>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</si>
  <si>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</si>
  <si>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</si>
  <si>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</si>
  <si>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</si>
  <si>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</si>
  <si>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</si>
  <si>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</si>
  <si>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</si>
  <si>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</si>
  <si>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</si>
  <si>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</si>
  <si>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</si>
  <si>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</si>
  <si>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</si>
  <si>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</si>
  <si>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</si>
  <si>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</si>
  <si>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</si>
  <si>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</si>
  <si>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</si>
  <si>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</si>
  <si>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</si>
  <si>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</si>
  <si>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</si>
  <si>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</si>
  <si>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</si>
  <si>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</si>
  <si>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</si>
  <si>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</si>
  <si>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</si>
  <si>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</si>
  <si>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</si>
  <si>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</si>
  <si>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</si>
  <si>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</si>
  <si>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</si>
  <si>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</si>
  <si>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</si>
  <si>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</si>
  <si>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</si>
  <si>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</si>
  <si>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</si>
  <si>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</si>
  <si>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</si>
  <si>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</si>
  <si>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</si>
  <si>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</si>
  <si>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</si>
  <si>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</si>
  <si>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</si>
  <si>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</si>
  <si>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</si>
  <si>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</si>
  <si>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</si>
  <si>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</si>
  <si>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</si>
  <si>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</si>
  <si>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</si>
  <si>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</si>
  <si>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</si>
  <si>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</si>
  <si>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</si>
  <si>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</si>
  <si>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</si>
  <si>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</si>
  <si>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</si>
  <si>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</si>
  <si>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</si>
  <si>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</si>
  <si>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</si>
  <si>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</si>
  <si>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</si>
  <si>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</si>
  <si>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</si>
  <si>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</si>
  <si>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</si>
  <si>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</si>
  <si>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</si>
  <si>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</si>
  <si>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</si>
  <si>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</si>
  <si>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</si>
  <si>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</si>
  <si>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</si>
  <si>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</si>
  <si>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</si>
  <si>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</si>
  <si>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</si>
  <si>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</si>
  <si>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</si>
  <si>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</si>
  <si>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</si>
  <si>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</si>
  <si>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</si>
  <si>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</si>
  <si>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</si>
  <si>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</si>
  <si>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</si>
  <si>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</si>
  <si>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</si>
  <si>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</si>
  <si>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</si>
  <si>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</si>
  <si>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</si>
  <si>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</si>
  <si>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</si>
  <si>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</si>
  <si>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</si>
  <si>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</si>
  <si>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</si>
  <si>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</si>
  <si>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</si>
  <si>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</si>
  <si>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</si>
  <si>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</si>
  <si>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</si>
  <si>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</si>
  <si>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</si>
  <si>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</si>
  <si>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</si>
  <si>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</si>
  <si>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</si>
  <si>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</si>
  <si>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</si>
  <si>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</si>
  <si>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</si>
  <si>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</si>
  <si>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</si>
  <si>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</si>
  <si>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</si>
  <si>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</si>
  <si>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</si>
  <si>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</si>
  <si>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</si>
  <si>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</si>
  <si>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</si>
  <si>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</si>
  <si>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</si>
  <si>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</si>
  <si>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</si>
  <si>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</si>
  <si>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</si>
  <si>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</si>
  <si>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</si>
  <si>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</si>
  <si>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</si>
  <si>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</si>
  <si>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</si>
  <si>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</si>
  <si>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</si>
  <si>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</si>
  <si>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</si>
  <si>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</si>
  <si>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</si>
  <si>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</si>
  <si>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</si>
  <si>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</si>
  <si>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</si>
  <si>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</si>
  <si>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</si>
  <si>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</si>
  <si>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</si>
  <si>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</si>
  <si>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</si>
  <si>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</si>
  <si>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</si>
  <si>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</si>
  <si>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</si>
  <si>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</si>
  <si>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</si>
  <si>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</si>
  <si>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</si>
  <si>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</si>
  <si>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</si>
  <si>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</si>
  <si>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</si>
  <si>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</si>
  <si>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</si>
  <si>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</si>
  <si>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</si>
  <si>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</si>
  <si>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</si>
  <si>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</si>
  <si>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</si>
  <si>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</si>
  <si>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</si>
  <si>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</si>
  <si>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</si>
  <si>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</si>
  <si>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</si>
  <si>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</si>
  <si>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</si>
  <si>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</si>
  <si>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</si>
  <si>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</si>
  <si>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</si>
  <si>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</si>
  <si>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</si>
  <si>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</si>
  <si>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</si>
  <si>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</si>
  <si>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</si>
  <si>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</si>
  <si>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</si>
  <si>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</si>
  <si>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</si>
  <si>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</si>
  <si>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</si>
  <si>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</si>
  <si>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</si>
  <si>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</si>
  <si>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</si>
  <si>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</si>
  <si>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</si>
  <si>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</si>
  <si>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</si>
  <si>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</si>
  <si>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r>
      <t xml:space="preserve">For details about the construction of the potential series, see </t>
    </r>
    <r>
      <rPr>
        <i/>
        <u val="single"/>
        <sz val="10"/>
        <color indexed="12"/>
        <rFont val="Arial"/>
        <family val="2"/>
      </rPr>
      <t>CBO's Method for Estimating Potential Output: An Update</t>
    </r>
    <r>
      <rPr>
        <u val="single"/>
        <sz val="10"/>
        <color indexed="12"/>
        <rFont val="Arial"/>
        <family val="0"/>
      </rPr>
      <t>, August 2001.</t>
    </r>
  </si>
  <si>
    <t>Source: CBO.</t>
  </si>
  <si>
    <t>Line 3 is the ratio of potential GDP to the potential labor force.</t>
  </si>
  <si>
    <t>Lines 4 and 16 differ slightly for computational reasons.</t>
  </si>
  <si>
    <t>Note: The quarterly estimates of potential GDP are constructed by mechanical interpolation of the annual data shown in Annual Data sheet.</t>
  </si>
  <si>
    <t>2009-2013</t>
  </si>
  <si>
    <r>
      <t xml:space="preserve">Data Underlying Table 2-4: "Key Assumptions in CBO's Projection of Potential Output" (By calendar year), </t>
    </r>
    <r>
      <rPr>
        <b/>
        <i/>
        <sz val="10"/>
        <rFont val="Arial"/>
        <family val="2"/>
      </rPr>
      <t>The Budget and Economic Outlook: Fiscal Years 2004-2013, January 2003</t>
    </r>
  </si>
  <si>
    <t>Backup Data for Table 2-4, Key Assumptions in CBO’s Projection of Potential GDP (By calendar year, in percent)</t>
  </si>
  <si>
    <t>Line 16 is the estimated trend in the ratio of output to hours worked in the nonfarm business sector.</t>
  </si>
  <si>
    <t>Line 12 equals line 5 times the contribution of labor to output (0.7).</t>
  </si>
  <si>
    <t>Line 13 equals line 6 times the contribution of capital to output (0.3).</t>
  </si>
  <si>
    <t>Potential GDP (Overall economy, billions of chained-1996 dollars)</t>
  </si>
  <si>
    <t>Potential Labor Force Productivity (Overall economy, ratio of potential GDP to the potential labor force)</t>
  </si>
  <si>
    <t>Potential GDP (Nonfarm business sector, billions of chained-1996 dollars)</t>
  </si>
  <si>
    <t>Potential Labor Force (Overall economy, millions of persons)</t>
  </si>
  <si>
    <t>Index of Capital Services (NFB sector, index: 1992 = 100), lagged one year</t>
  </si>
  <si>
    <t>The Budget and Economic Outlook: Fiscal Years 2004-2013, January 2003</t>
  </si>
  <si>
    <t>Potential Total Factor Productivity (NFB sector, index: 1992 actual = 100)</t>
  </si>
  <si>
    <t>Potential Total Factor Productivity Excluding Adjustments (NFB sector, index: 1992 actual = 100)</t>
  </si>
  <si>
    <t>Contents</t>
  </si>
  <si>
    <t>Annual Data</t>
  </si>
  <si>
    <t>Quarterly Data</t>
  </si>
  <si>
    <t>www.cbo.gov/publication/14254</t>
  </si>
  <si>
    <r>
      <t xml:space="preserve">In Table 2-5 of its January 2003 report </t>
    </r>
    <r>
      <rPr>
        <i/>
        <sz val="11"/>
        <color indexed="8"/>
        <rFont val="Arial"/>
        <family val="2"/>
      </rPr>
      <t>The Budget and Economic Outlook: Fiscal Years 2004-2013, January 2003</t>
    </r>
    <r>
      <rPr>
        <sz val="11"/>
        <color indexed="8"/>
        <rFont val="Arial"/>
        <family val="2"/>
      </rPr>
      <t>, CBO presents the key inputs in its projection of potential gross domestic product. That table is reproduced here and presented along with the annual and quarterly data that underlie it.</t>
    </r>
  </si>
  <si>
    <t>Table 2-5. Key Inputs in CBO's Projection of Potential GDP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</si>
</sst>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5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3" applyFont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50" fillId="0" borderId="0" xfId="53" applyFont="1" applyAlignment="1" applyProtection="1">
      <alignment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1425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howdoc.cfm?index=3020&amp;sequence=0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130.57421875" style="0" customWidth="1"/>
  </cols>
  <sheetData>
    <row r="1" ht="15" customHeight="1">
      <c r="A1" s="35" t="s">
        <v>372</v>
      </c>
    </row>
    <row r="2" ht="15" customHeight="1">
      <c r="A2" s="36" t="s">
        <v>371</v>
      </c>
    </row>
    <row r="3" ht="15" customHeight="1">
      <c r="A3" s="37"/>
    </row>
    <row r="4" ht="15" customHeight="1">
      <c r="A4" s="37"/>
    </row>
    <row r="5" ht="15" customHeight="1">
      <c r="A5" s="38"/>
    </row>
    <row r="6" ht="15" customHeight="1">
      <c r="A6" s="38"/>
    </row>
    <row r="9" ht="15" customHeight="1">
      <c r="A9" s="39" t="s">
        <v>368</v>
      </c>
    </row>
    <row r="10" ht="6" customHeight="1">
      <c r="A10" s="40"/>
    </row>
    <row r="11" ht="15" customHeight="1">
      <c r="A11" s="36" t="s">
        <v>373</v>
      </c>
    </row>
    <row r="12" ht="15" customHeight="1">
      <c r="A12" s="36" t="s">
        <v>369</v>
      </c>
    </row>
    <row r="13" ht="15" customHeight="1">
      <c r="A13" s="36" t="s">
        <v>370</v>
      </c>
    </row>
  </sheetData>
  <sheetProtection/>
  <hyperlinks>
    <hyperlink ref="A2" r:id="rId1" display="www.cbo.gov/publication/14254"/>
    <hyperlink ref="A11" location="Table!A1" display="Table 2-5. Key Inputs in CBO's Projection of Potential GDP"/>
    <hyperlink ref="A12" location="'Annual Data'!A1" display="Supplemental Table 1. Data Underlying CBO's Projection of Potential GDP (Annual)"/>
    <hyperlink ref="A13" location="'Quarterly Data'!A1" display="Supplemental Table 2. Potential GDP and Natural Rate of Unemployment (Quarterly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4.57421875" style="4" customWidth="1"/>
    <col min="2" max="2" width="4.7109375" style="4" customWidth="1"/>
    <col min="3" max="3" width="4.57421875" style="4" customWidth="1"/>
    <col min="4" max="4" width="5.28125" style="4" customWidth="1"/>
    <col min="5" max="5" width="24.140625" style="4" customWidth="1"/>
    <col min="6" max="7" width="9.57421875" style="4" customWidth="1"/>
    <col min="8" max="8" width="9.8515625" style="4" customWidth="1"/>
    <col min="9" max="9" width="9.28125" style="4" customWidth="1"/>
    <col min="10" max="10" width="9.57421875" style="4" customWidth="1"/>
    <col min="11" max="11" width="10.57421875" style="4" customWidth="1"/>
    <col min="12" max="12" width="4.8515625" style="4" customWidth="1"/>
    <col min="13" max="13" width="14.421875" style="4" customWidth="1"/>
    <col min="14" max="14" width="11.421875" style="4" customWidth="1"/>
    <col min="15" max="15" width="9.8515625" style="4" customWidth="1"/>
    <col min="16" max="16384" width="8.8515625" style="4" customWidth="1"/>
  </cols>
  <sheetData>
    <row r="1" spans="2:11" ht="12.75">
      <c r="B1" s="7" t="s">
        <v>356</v>
      </c>
      <c r="C1" s="7"/>
      <c r="D1" s="7"/>
      <c r="E1" s="7"/>
      <c r="F1" s="7"/>
      <c r="G1" s="7"/>
      <c r="H1" s="7"/>
      <c r="I1" s="7"/>
      <c r="J1" s="7"/>
      <c r="K1" s="7"/>
    </row>
    <row r="2" ht="12.75">
      <c r="B2" s="23" t="s">
        <v>365</v>
      </c>
    </row>
    <row r="3" ht="12.75">
      <c r="B3" s="23"/>
    </row>
    <row r="4" spans="7:10" ht="12.75">
      <c r="G4" s="29" t="s">
        <v>32</v>
      </c>
      <c r="H4" s="29"/>
      <c r="I4" s="29"/>
      <c r="J4" s="29"/>
    </row>
    <row r="5" spans="11:15" ht="12.75">
      <c r="K5" s="5" t="s">
        <v>59</v>
      </c>
      <c r="L5" s="8"/>
      <c r="M5" s="15" t="s">
        <v>83</v>
      </c>
      <c r="N5" s="15" t="s">
        <v>83</v>
      </c>
      <c r="O5" s="5" t="s">
        <v>55</v>
      </c>
    </row>
    <row r="6" spans="11:15" ht="12.75">
      <c r="K6" s="5" t="s">
        <v>56</v>
      </c>
      <c r="L6" s="8"/>
      <c r="M6" s="15" t="s">
        <v>84</v>
      </c>
      <c r="N6" s="15" t="s">
        <v>354</v>
      </c>
      <c r="O6" s="5" t="s">
        <v>56</v>
      </c>
    </row>
    <row r="7" spans="1:15" ht="12.75">
      <c r="A7" s="5" t="s">
        <v>62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81</v>
      </c>
      <c r="K7" s="5" t="s">
        <v>80</v>
      </c>
      <c r="O7" s="5" t="s">
        <v>79</v>
      </c>
    </row>
    <row r="9" spans="7:8" ht="12.75">
      <c r="G9" s="24" t="s">
        <v>36</v>
      </c>
      <c r="H9" s="24"/>
    </row>
    <row r="11" spans="1:15" ht="12.75">
      <c r="A11" s="9" t="s">
        <v>63</v>
      </c>
      <c r="B11" s="24" t="s">
        <v>33</v>
      </c>
      <c r="C11" s="24"/>
      <c r="D11" s="30"/>
      <c r="E11" s="30"/>
      <c r="F11" s="11">
        <f>+(('Annual Data'!B43/'Annual Data'!B20)^(1/23)-1)*100</f>
        <v>3.8578679516953374</v>
      </c>
      <c r="G11" s="11">
        <f>+(('Annual Data'!B51/'Annual Data'!B43)^(1/8)-1)*100</f>
        <v>3.2668692934113563</v>
      </c>
      <c r="H11" s="11">
        <f>+(('Annual Data'!B60/'Annual Data'!B51)^(1/9)-1)*100</f>
        <v>2.9805766220078356</v>
      </c>
      <c r="I11" s="11">
        <f>+(('Annual Data'!B65/'Annual Data'!B60)^(1/5)-1)*100</f>
        <v>2.561129762235037</v>
      </c>
      <c r="J11" s="13">
        <f>+(('Annual Data'!B72/'Annual Data'!B65)^(1/7)-1)*100</f>
        <v>3.2563617010633816</v>
      </c>
      <c r="K11" s="11">
        <f>+(('Annual Data'!B72/'Annual Data'!B20)^(1/52)-1)*100</f>
        <v>3.4084978748176287</v>
      </c>
      <c r="L11" s="11"/>
      <c r="M11" s="13">
        <f>+(('Annual Data'!B$78/'Annual Data'!B$72)^(1/6)-1)*100</f>
        <v>2.999470996508191</v>
      </c>
      <c r="N11" s="13">
        <f>+(('Annual Data'!B$83/'Annual Data'!B$78)^(1/5)-1)*100</f>
        <v>2.845309130575613</v>
      </c>
      <c r="O11" s="13">
        <f>+(('Annual Data'!B$83/'Annual Data'!B$72)^(1/11)-1)*100</f>
        <v>2.9293687951375214</v>
      </c>
    </row>
    <row r="12" spans="1:15" ht="12.75">
      <c r="A12" s="9" t="s">
        <v>64</v>
      </c>
      <c r="B12" s="26" t="s">
        <v>34</v>
      </c>
      <c r="C12" s="26"/>
      <c r="D12" s="26"/>
      <c r="E12" s="30"/>
      <c r="F12" s="11">
        <f>+(('Annual Data'!C43/'Annual Data'!C20)^(1/23)-1)*100</f>
        <v>1.6220416607349852</v>
      </c>
      <c r="G12" s="11">
        <f>+(('Annual Data'!C51/'Annual Data'!C43)^(1/8)-1)*100</f>
        <v>2.4950399397736023</v>
      </c>
      <c r="H12" s="11">
        <f>+(('Annual Data'!C60/'Annual Data'!C51)^(1/9)-1)*100</f>
        <v>1.6007081802314582</v>
      </c>
      <c r="I12" s="11">
        <f>+(('Annual Data'!C65/'Annual Data'!C60)^(1/5)-1)*100</f>
        <v>1.1055564300474607</v>
      </c>
      <c r="J12" s="11">
        <f>+(('Annual Data'!C72/'Annual Data'!C65)^(1/7)-1)*100</f>
        <v>1.1294715270612876</v>
      </c>
      <c r="K12" s="11">
        <f>+(('Annual Data'!C72/'Annual Data'!C20)^(1/52)-1)*100</f>
        <v>1.6358262815401314</v>
      </c>
      <c r="L12" s="11"/>
      <c r="M12" s="13">
        <f>+(('Annual Data'!C$78/'Annual Data'!C$72)^(1/6)-1)*100</f>
        <v>1.0862265145158645</v>
      </c>
      <c r="N12" s="13">
        <f>+(('Annual Data'!C$83/'Annual Data'!C$78)^(1/5)-1)*100</f>
        <v>0.7772624498586955</v>
      </c>
      <c r="O12" s="13">
        <f>+(('Annual Data'!C$83/'Annual Data'!C$72)^(1/11)-1)*100</f>
        <v>0.945671052877417</v>
      </c>
    </row>
    <row r="13" spans="1:15" ht="12.75">
      <c r="A13" s="9" t="s">
        <v>65</v>
      </c>
      <c r="B13" s="24" t="s">
        <v>35</v>
      </c>
      <c r="C13" s="24"/>
      <c r="D13" s="24"/>
      <c r="E13" s="24"/>
      <c r="F13" s="11">
        <f>+(('Annual Data'!D43/'Annual Data'!D20)^(1/23)-1)*100</f>
        <v>2.2001391178743113</v>
      </c>
      <c r="G13" s="11">
        <f>+(('Annual Data'!D51/'Annual Data'!D43)^(1/8)-1)*100</f>
        <v>0.7530406877165108</v>
      </c>
      <c r="H13" s="13">
        <f>+(('Annual Data'!D60/'Annual Data'!D51)^(1/9)-1)*100</f>
        <v>1.3581287635599848</v>
      </c>
      <c r="I13" s="13">
        <f>+(('Annual Data'!D65/'Annual Data'!D60)^(1/5)-1)*100</f>
        <v>1.4396571104325684</v>
      </c>
      <c r="J13" s="13">
        <f>+(('Annual Data'!D72/'Annual Data'!D65)^(1/7)-1)*100</f>
        <v>2.1031358533629474</v>
      </c>
      <c r="K13" s="13">
        <f>+(('Annual Data'!D72/'Annual Data'!D20)^(1/52)-1)*100</f>
        <v>1.7441404848395292</v>
      </c>
      <c r="L13" s="11"/>
      <c r="M13" s="13">
        <f>+(('Annual Data'!D$78/'Annual Data'!D$72)^(1/6)-1)*100</f>
        <v>1.8926856288553395</v>
      </c>
      <c r="N13" s="13">
        <f>+(('Annual Data'!D$83/'Annual Data'!D$78)^(1/5)-1)*100</f>
        <v>2.052096505147527</v>
      </c>
      <c r="O13" s="13">
        <f>+(('Annual Data'!D$83/'Annual Data'!D$72)^(1/11)-1)*100</f>
        <v>1.9651142258700904</v>
      </c>
    </row>
    <row r="14" spans="1:15" ht="12.75">
      <c r="A14" s="9"/>
      <c r="B14" s="7"/>
      <c r="C14" s="7"/>
      <c r="D14" s="7"/>
      <c r="E14" s="7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9"/>
      <c r="B15" s="5"/>
      <c r="C15" s="5"/>
      <c r="D15" s="5"/>
      <c r="E15" s="5"/>
      <c r="F15" s="14"/>
      <c r="G15" s="25" t="s">
        <v>37</v>
      </c>
      <c r="H15" s="25"/>
      <c r="I15" s="25"/>
      <c r="J15" s="14"/>
      <c r="K15" s="14"/>
      <c r="L15" s="14"/>
      <c r="M15" s="14"/>
      <c r="N15" s="14"/>
      <c r="O15" s="14"/>
    </row>
    <row r="16" spans="1:15" ht="12.75">
      <c r="A16" s="9"/>
      <c r="B16" s="5"/>
      <c r="C16" s="5"/>
      <c r="D16" s="5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9" t="s">
        <v>66</v>
      </c>
      <c r="B17" s="26" t="s">
        <v>38</v>
      </c>
      <c r="C17" s="26"/>
      <c r="D17" s="26"/>
      <c r="E17" s="26"/>
      <c r="F17" s="11">
        <f>+(('Annual Data'!E43/'Annual Data'!E20)^(1/23)-1)*100</f>
        <v>4.022638628588937</v>
      </c>
      <c r="G17" s="11">
        <f>+(('Annual Data'!E51/'Annual Data'!E43)^(1/8)-1)*100</f>
        <v>3.6243370706935174</v>
      </c>
      <c r="H17" s="11">
        <f>+(('Annual Data'!E60/'Annual Data'!E51)^(1/9)-1)*100</f>
        <v>3.1448940351587185</v>
      </c>
      <c r="I17" s="11">
        <f>+(('Annual Data'!E65/'Annual Data'!E60)^(1/5)-1)*100</f>
        <v>2.92814125835259</v>
      </c>
      <c r="J17" s="11">
        <f>+(('Annual Data'!E72/'Annual Data'!E65)^(1/7)-1)*100</f>
        <v>3.7543084676162852</v>
      </c>
      <c r="K17" s="11">
        <f>+(('Annual Data'!E72/'Annual Data'!E20)^(1/52)-1)*100</f>
        <v>3.6673244278047745</v>
      </c>
      <c r="L17" s="11"/>
      <c r="M17" s="13">
        <f>+(('Annual Data'!E$78/'Annual Data'!E$72)^(1/6)-1)*100</f>
        <v>3.360099373483627</v>
      </c>
      <c r="N17" s="13">
        <f>+(('Annual Data'!E$83/'Annual Data'!E$78)^(1/5)-1)*100</f>
        <v>3.241080653452366</v>
      </c>
      <c r="O17" s="13">
        <f>+(('Annual Data'!E$83/'Annual Data'!E$72)^(1/11)-1)*100</f>
        <v>3.305982955587683</v>
      </c>
    </row>
    <row r="18" spans="1:15" ht="12.75">
      <c r="A18" s="9" t="s">
        <v>67</v>
      </c>
      <c r="B18" s="26" t="s">
        <v>39</v>
      </c>
      <c r="C18" s="26"/>
      <c r="D18" s="26"/>
      <c r="E18" s="26"/>
      <c r="F18" s="11">
        <f>+(('Annual Data'!F43/'Annual Data'!F20)^(1/23)-1)*100</f>
        <v>1.2938522046979317</v>
      </c>
      <c r="G18" s="11">
        <f>+(('Annual Data'!F51/'Annual Data'!F43)^(1/8)-1)*100</f>
        <v>2.20732294921524</v>
      </c>
      <c r="H18" s="11">
        <f>+(('Annual Data'!F60/'Annual Data'!F51)^(1/9)-1)*100</f>
        <v>1.5402648772846916</v>
      </c>
      <c r="I18" s="11">
        <f>+(('Annual Data'!F65/'Annual Data'!F60)^(1/5)-1)*100</f>
        <v>1.4917064156142468</v>
      </c>
      <c r="J18" s="11">
        <f>+(('Annual Data'!F72/'Annual Data'!F65)^(1/7)-1)*100</f>
        <v>1.4825942009919935</v>
      </c>
      <c r="K18" s="11">
        <f>+(('Annual Data'!F72/'Annual Data'!F20)^(1/52)-1)*100</f>
        <v>1.5209969574381033</v>
      </c>
      <c r="L18" s="11"/>
      <c r="M18" s="13">
        <f>+(('Annual Data'!F$78/'Annual Data'!F$72)^(1/6)-1)*100</f>
        <v>1.318159842753297</v>
      </c>
      <c r="N18" s="13">
        <f>+(('Annual Data'!F$83/'Annual Data'!F$78)^(1/5)-1)*100</f>
        <v>0.9167155637532343</v>
      </c>
      <c r="O18" s="13">
        <f>+(('Annual Data'!F$83/'Annual Data'!F$72)^(1/11)-1)*100</f>
        <v>1.1354875841339318</v>
      </c>
    </row>
    <row r="19" spans="1:15" ht="12.75">
      <c r="A19" s="9" t="s">
        <v>68</v>
      </c>
      <c r="B19" s="26" t="s">
        <v>40</v>
      </c>
      <c r="C19" s="26"/>
      <c r="D19" s="26"/>
      <c r="E19" s="26"/>
      <c r="F19" s="13">
        <f>+(('Annual Data'!G43/'Annual Data'!G20)^(1/23)-1)*100</f>
        <v>3.6957667500739477</v>
      </c>
      <c r="G19" s="13">
        <f>+(('Annual Data'!G51/'Annual Data'!G43)^(1/8)-1)*100</f>
        <v>4.369355587182233</v>
      </c>
      <c r="H19" s="13">
        <f>+(('Annual Data'!G60/'Annual Data'!G51)^(1/9)-1)*100</f>
        <v>3.6407655433781994</v>
      </c>
      <c r="I19" s="13">
        <f>+(('Annual Data'!G65/'Annual Data'!G60)^(1/5)-1)*100</f>
        <v>2.532161779440867</v>
      </c>
      <c r="J19" s="13">
        <f>+(('Annual Data'!G72/'Annual Data'!G65)^(1/7)-1)*100</f>
        <v>4.864274813702418</v>
      </c>
      <c r="K19" s="13">
        <f>+(('Annual Data'!G72/'Annual Data'!G20)^(1/52)-1)*100</f>
        <v>3.833532055983624</v>
      </c>
      <c r="L19" s="13"/>
      <c r="M19" s="13">
        <f>+(('Annual Data'!G$78/'Annual Data'!G$72)^(1/6)-1)*100</f>
        <v>3.945667340696768</v>
      </c>
      <c r="N19" s="13">
        <f>+(('Annual Data'!G$83/'Annual Data'!G$78)^(1/5)-1)*100</f>
        <v>4.553579110674932</v>
      </c>
      <c r="O19" s="13">
        <f>+(('Annual Data'!G$83/'Annual Data'!G$72)^(1/11)-1)*100</f>
        <v>4.2215514573299195</v>
      </c>
    </row>
    <row r="20" spans="1:15" ht="12.75">
      <c r="A20" s="9" t="s">
        <v>69</v>
      </c>
      <c r="B20" s="26" t="s">
        <v>41</v>
      </c>
      <c r="C20" s="26"/>
      <c r="D20" s="26"/>
      <c r="E20" s="26"/>
      <c r="F20" s="11">
        <f>+(('Annual Data'!H43/'Annual Data'!H20)^(1/23)-1)*100</f>
        <v>1.9811567935305474</v>
      </c>
      <c r="G20" s="11">
        <f>+(('Annual Data'!H51/'Annual Data'!H43)^(1/8)-1)*100</f>
        <v>0.7720392613311367</v>
      </c>
      <c r="H20" s="11">
        <f>+(('Annual Data'!H60/'Annual Data'!H51)^(1/9)-1)*100</f>
        <v>0.9640413731513364</v>
      </c>
      <c r="I20" s="11">
        <f>+(('Annual Data'!H65/'Annual Data'!H60)^(1/5)-1)*100</f>
        <v>1.0754338550859943</v>
      </c>
      <c r="J20" s="11">
        <f>+(('Annual Data'!H72/'Annual Data'!H65)^(1/7)-1)*100</f>
        <v>1.257782910117533</v>
      </c>
      <c r="K20" s="11">
        <f>+(('Annual Data'!H72/'Annual Data'!H20)^(1/52)-1)*100</f>
        <v>1.4333786332009657</v>
      </c>
      <c r="L20" s="11"/>
      <c r="M20" s="13">
        <f>+(('Annual Data'!H$78/'Annual Data'!H$72)^(1/6)-1)*100</f>
        <v>1.223360151672881</v>
      </c>
      <c r="N20" s="13">
        <f>+(('Annual Data'!H$83/'Annual Data'!H$78)^(1/5)-1)*100</f>
        <v>1.2290268581696795</v>
      </c>
      <c r="O20" s="13">
        <f>+(('Annual Data'!H$83/'Annual Data'!H$72)^(1/11)-1)*100</f>
        <v>1.2259358880277516</v>
      </c>
    </row>
    <row r="21" spans="1:15" ht="12.75">
      <c r="A21" s="9" t="s">
        <v>70</v>
      </c>
      <c r="B21" s="5"/>
      <c r="C21" s="26" t="s">
        <v>42</v>
      </c>
      <c r="D21" s="26"/>
      <c r="E21" s="26"/>
      <c r="F21" s="11">
        <f>+(('Annual Data'!I43/'Annual Data'!I20)^(1/23)-1)*100</f>
        <v>1.9861228075361392</v>
      </c>
      <c r="G21" s="11">
        <f>+(('Annual Data'!I51/'Annual Data'!I43)^(1/8)-1)*100</f>
        <v>0.6833329211505479</v>
      </c>
      <c r="H21" s="11">
        <f>+(('Annual Data'!I60/'Annual Data'!I51)^(1/9)-1)*100</f>
        <v>1.0342267433764096</v>
      </c>
      <c r="I21" s="11">
        <f>+(('Annual Data'!I65/'Annual Data'!I60)^(1/5)-1)*100</f>
        <v>1.033120036876567</v>
      </c>
      <c r="J21" s="11">
        <f>+(('Annual Data'!I72/'Annual Data'!I65)^(1/7)-1)*100</f>
        <v>1.0329047345048803</v>
      </c>
      <c r="K21" s="11">
        <f>+(('Annual Data'!I72/'Annual Data'!I20)^(1/52)-1)*100</f>
        <v>1.3995836930481786</v>
      </c>
      <c r="L21" s="11"/>
      <c r="M21" s="13">
        <f>+(('Annual Data'!I$78/'Annual Data'!I$72)^(1/6)-1)*100</f>
        <v>1.0328983290570415</v>
      </c>
      <c r="N21" s="13">
        <f>+(('Annual Data'!I$83/'Annual Data'!I$78)^(1/5)-1)*100</f>
        <v>1.0328991253241826</v>
      </c>
      <c r="O21" s="13">
        <f>+(('Annual Data'!I$83/'Annual Data'!I$72)^(1/11)-1)*100</f>
        <v>1.032898690996653</v>
      </c>
    </row>
    <row r="22" spans="1:15" ht="12.75">
      <c r="A22" s="9" t="s">
        <v>71</v>
      </c>
      <c r="B22" s="5"/>
      <c r="C22" s="26" t="s">
        <v>43</v>
      </c>
      <c r="D22" s="26"/>
      <c r="E22" s="26"/>
      <c r="F22" s="11">
        <f>+(('Annual Data'!J43/'Annual Data'!J20)^(1/23)-1)*100</f>
        <v>0</v>
      </c>
      <c r="G22" s="11">
        <f>+(('Annual Data'!J51/'Annual Data'!J43)^(1/8)-1)*100</f>
        <v>0</v>
      </c>
      <c r="H22" s="11">
        <f>+(('Annual Data'!J60/'Annual Data'!J51)^(1/9)-1)*100</f>
        <v>0</v>
      </c>
      <c r="I22" s="11">
        <f>+(('Annual Data'!J65/'Annual Data'!J60)^(1/5)-1)*100</f>
        <v>0.032920465162744605</v>
      </c>
      <c r="J22" s="11">
        <f>+(('Annual Data'!J72/'Annual Data'!J65)^(1/7)-1)*100</f>
        <v>0.22354333067771126</v>
      </c>
      <c r="K22" s="11">
        <f>+(('Annual Data'!J72/'Annual Data'!J20)^(1/52)-1)*100</f>
        <v>0.03322921483501773</v>
      </c>
      <c r="L22" s="11"/>
      <c r="M22" s="13">
        <f>+(('Annual Data'!J$78/'Annual Data'!J$72)^(1/6)-1)*100</f>
        <v>0.19398472633063157</v>
      </c>
      <c r="N22" s="13">
        <f>+(('Annual Data'!J$83/'Annual Data'!J$78)^(1/5)-1)*100</f>
        <v>0.19409915550936407</v>
      </c>
      <c r="O22" s="13">
        <f>+(('Annual Data'!J$83/'Annual Data'!J$72)^(1/11)-1)*100</f>
        <v>0.19403673957749668</v>
      </c>
    </row>
    <row r="23" spans="1:15" ht="12.75">
      <c r="A23" s="9" t="s">
        <v>72</v>
      </c>
      <c r="B23" s="5"/>
      <c r="C23" s="5"/>
      <c r="D23" s="26" t="s">
        <v>44</v>
      </c>
      <c r="E23" s="26"/>
      <c r="F23" s="11">
        <f>+(('Annual Data'!K43/'Annual Data'!K20)^(1/23)-1)*100</f>
        <v>0</v>
      </c>
      <c r="G23" s="11">
        <f>+(('Annual Data'!K51/'Annual Data'!K43)^(1/8)-1)*100</f>
        <v>0</v>
      </c>
      <c r="H23" s="11">
        <f>+(('Annual Data'!K60/'Annual Data'!K51)^(1/9)-1)*100</f>
        <v>0</v>
      </c>
      <c r="I23" s="11">
        <f>+(('Annual Data'!K65/'Annual Data'!K60)^(1/5)-1)*100</f>
        <v>0.001359963009517351</v>
      </c>
      <c r="J23" s="11">
        <f>+(('Annual Data'!K72/'Annual Data'!K65)^(1/7)-1)*100</f>
        <v>0.1317689669275035</v>
      </c>
      <c r="K23" s="11">
        <f>+(('Annual Data'!K72/'Annual Data'!K20)^(1/52)-1)*100</f>
        <v>0.017858813025006803</v>
      </c>
      <c r="L23" s="11"/>
      <c r="M23" s="13">
        <f>+(('Annual Data'!K$78/'Annual Data'!K$72)^(1/6)-1)*100</f>
        <v>0.06809759761270406</v>
      </c>
      <c r="N23" s="13">
        <f>+(('Annual Data'!K$83/'Annual Data'!K$78)^(1/5)-1)*100</f>
        <v>0.06806979926188284</v>
      </c>
      <c r="O23" s="13">
        <f>+(('Annual Data'!K$83/'Annual Data'!K$72)^(1/11)-1)*100</f>
        <v>0.06808496199772751</v>
      </c>
    </row>
    <row r="24" spans="1:15" ht="12.75">
      <c r="A24" s="9" t="s">
        <v>73</v>
      </c>
      <c r="B24" s="5"/>
      <c r="C24" s="5"/>
      <c r="D24" s="26" t="s">
        <v>45</v>
      </c>
      <c r="E24" s="26"/>
      <c r="F24" s="11">
        <f>+(('Annual Data'!L43/'Annual Data'!L20)^(1/23)-1)*100</f>
        <v>0</v>
      </c>
      <c r="G24" s="11">
        <f>+(('Annual Data'!L51/'Annual Data'!L43)^(1/8)-1)*100</f>
        <v>0</v>
      </c>
      <c r="H24" s="11">
        <f>+(('Annual Data'!L60/'Annual Data'!L51)^(1/9)-1)*100</f>
        <v>0</v>
      </c>
      <c r="I24" s="11">
        <f>+(('Annual Data'!L65/'Annual Data'!L60)^(1/5)-1)*100</f>
        <v>0.03156007294791152</v>
      </c>
      <c r="J24" s="11">
        <f>+(('Annual Data'!L72/'Annual Data'!L65)^(1/7)-1)*100</f>
        <v>0.11010407216858198</v>
      </c>
      <c r="K24" s="11">
        <f>+(('Annual Data'!L72/'Annual Data'!L20)^(1/52)-1)*100</f>
        <v>0.017849284788762354</v>
      </c>
      <c r="L24" s="11"/>
      <c r="M24" s="13">
        <f>+(('Annual Data'!L$78/'Annual Data'!L$72)^(1/6)-1)*100</f>
        <v>0.15584936474157818</v>
      </c>
      <c r="N24" s="13">
        <f>+(('Annual Data'!L$83/'Annual Data'!L$78)^(1/5)-1)*100</f>
        <v>0.15599094003859726</v>
      </c>
      <c r="O24" s="13">
        <f>+(('Annual Data'!L$83/'Annual Data'!L$72)^(1/11)-1)*100</f>
        <v>0.15591371712451174</v>
      </c>
    </row>
    <row r="25" spans="1:15" ht="12.75">
      <c r="A25" s="9"/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2.75">
      <c r="B26" s="5" t="s">
        <v>46</v>
      </c>
      <c r="C26" s="5"/>
      <c r="D26" s="5"/>
      <c r="E26" s="5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9" t="s">
        <v>74</v>
      </c>
      <c r="B27" s="5"/>
      <c r="C27" s="26" t="s">
        <v>39</v>
      </c>
      <c r="D27" s="26"/>
      <c r="E27" s="26"/>
      <c r="F27" s="11">
        <f aca="true" t="shared" si="0" ref="F27:K27">0.7*F18</f>
        <v>0.9056965432885521</v>
      </c>
      <c r="G27" s="11">
        <f t="shared" si="0"/>
        <v>1.5451260644506681</v>
      </c>
      <c r="H27" s="11">
        <f t="shared" si="0"/>
        <v>1.0781854140992841</v>
      </c>
      <c r="I27" s="11">
        <f t="shared" si="0"/>
        <v>1.0441944909299727</v>
      </c>
      <c r="J27" s="11">
        <f t="shared" si="0"/>
        <v>1.0378159406943954</v>
      </c>
      <c r="K27" s="11">
        <f t="shared" si="0"/>
        <v>1.0646978702066723</v>
      </c>
      <c r="L27" s="11"/>
      <c r="M27" s="11">
        <f>0.7*M18</f>
        <v>0.9227118899273078</v>
      </c>
      <c r="N27" s="11">
        <f>0.7*N18</f>
        <v>0.641700894627264</v>
      </c>
      <c r="O27" s="11">
        <f>0.7*O18</f>
        <v>0.7948413088937523</v>
      </c>
    </row>
    <row r="28" spans="1:15" ht="12.75">
      <c r="A28" s="9" t="s">
        <v>75</v>
      </c>
      <c r="B28" s="5"/>
      <c r="C28" s="26" t="s">
        <v>40</v>
      </c>
      <c r="D28" s="26"/>
      <c r="E28" s="26"/>
      <c r="F28" s="11">
        <f aca="true" t="shared" si="1" ref="F28:K28">0.3*F19</f>
        <v>1.1087300250221843</v>
      </c>
      <c r="G28" s="11">
        <f t="shared" si="1"/>
        <v>1.31080667615467</v>
      </c>
      <c r="H28" s="13">
        <f t="shared" si="1"/>
        <v>1.0922296630134598</v>
      </c>
      <c r="I28" s="11">
        <f t="shared" si="1"/>
        <v>0.75964853383226</v>
      </c>
      <c r="J28" s="13">
        <f t="shared" si="1"/>
        <v>1.4592824441107255</v>
      </c>
      <c r="K28" s="13">
        <f t="shared" si="1"/>
        <v>1.1500596167950872</v>
      </c>
      <c r="L28" s="11"/>
      <c r="M28" s="11">
        <f>0.3*M19</f>
        <v>1.1837002022090304</v>
      </c>
      <c r="N28" s="11">
        <f>0.3*N19</f>
        <v>1.3660737332024797</v>
      </c>
      <c r="O28" s="11">
        <f>0.3*O19</f>
        <v>1.2664654371989759</v>
      </c>
    </row>
    <row r="29" spans="1:15" ht="12.75">
      <c r="A29" s="9" t="s">
        <v>76</v>
      </c>
      <c r="B29" s="5"/>
      <c r="C29" s="26" t="s">
        <v>47</v>
      </c>
      <c r="D29" s="26"/>
      <c r="E29" s="26"/>
      <c r="F29" s="12">
        <f>F20</f>
        <v>1.9811567935305474</v>
      </c>
      <c r="G29" s="12">
        <f aca="true" t="shared" si="2" ref="G29:O29">G20</f>
        <v>0.7720392613311367</v>
      </c>
      <c r="H29" s="12">
        <f t="shared" si="2"/>
        <v>0.9640413731513364</v>
      </c>
      <c r="I29" s="12">
        <f t="shared" si="2"/>
        <v>1.0754338550859943</v>
      </c>
      <c r="J29" s="12">
        <f t="shared" si="2"/>
        <v>1.257782910117533</v>
      </c>
      <c r="K29" s="12">
        <f t="shared" si="2"/>
        <v>1.4333786332009657</v>
      </c>
      <c r="L29" s="12"/>
      <c r="M29" s="12">
        <f t="shared" si="2"/>
        <v>1.223360151672881</v>
      </c>
      <c r="N29" s="12">
        <f t="shared" si="2"/>
        <v>1.2290268581696795</v>
      </c>
      <c r="O29" s="12">
        <f t="shared" si="2"/>
        <v>1.2259358880277516</v>
      </c>
    </row>
    <row r="30" spans="1:15" ht="12.75">
      <c r="A30" s="9"/>
      <c r="B30" s="5"/>
      <c r="C30" s="5"/>
      <c r="D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9" t="s">
        <v>77</v>
      </c>
      <c r="B31" s="5"/>
      <c r="C31" s="26" t="s">
        <v>48</v>
      </c>
      <c r="D31" s="26"/>
      <c r="E31" s="26"/>
      <c r="F31" s="11">
        <f aca="true" t="shared" si="3" ref="F31:K31">SUM(F27:F29)</f>
        <v>3.995583361841284</v>
      </c>
      <c r="G31" s="11">
        <f t="shared" si="3"/>
        <v>3.6279720019364747</v>
      </c>
      <c r="H31" s="11">
        <f t="shared" si="3"/>
        <v>3.1344564502640804</v>
      </c>
      <c r="I31" s="13">
        <f t="shared" si="3"/>
        <v>2.879276879848227</v>
      </c>
      <c r="J31" s="13">
        <f t="shared" si="3"/>
        <v>3.754881294922654</v>
      </c>
      <c r="K31" s="13">
        <f t="shared" si="3"/>
        <v>3.648136120202725</v>
      </c>
      <c r="L31" s="11"/>
      <c r="M31" s="13">
        <f>SUM(M27:M29)</f>
        <v>3.329772243809219</v>
      </c>
      <c r="N31" s="13">
        <f>SUM(N27:N29)</f>
        <v>3.236801485999423</v>
      </c>
      <c r="O31" s="13">
        <f>SUM(O27:O29)</f>
        <v>3.2872426341204797</v>
      </c>
    </row>
    <row r="32" spans="1:15" ht="12.75">
      <c r="A32" s="9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9"/>
      <c r="B33" s="26" t="s">
        <v>49</v>
      </c>
      <c r="C33" s="30"/>
      <c r="D33" s="30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3.5" thickBot="1">
      <c r="A34" s="6" t="s">
        <v>78</v>
      </c>
      <c r="B34" s="31" t="s">
        <v>50</v>
      </c>
      <c r="C34" s="32"/>
      <c r="D34" s="32"/>
      <c r="E34" s="32"/>
      <c r="F34" s="11">
        <f>+(('Annual Data'!N43/'Annual Data'!N20)^(1/23)-1)*100</f>
        <v>2.6939309390431765</v>
      </c>
      <c r="G34" s="11">
        <f>+(('Annual Data'!N51/'Annual Data'!N43)^(1/8)-1)*100</f>
        <v>1.3864115413552813</v>
      </c>
      <c r="H34" s="11">
        <f>+(('Annual Data'!N60/'Annual Data'!N51)^(1/9)-1)*100</f>
        <v>1.5802885287066637</v>
      </c>
      <c r="I34" s="11">
        <f>+(('Annual Data'!N65/'Annual Data'!N60)^(1/5)-1)*100</f>
        <v>1.415322387876694</v>
      </c>
      <c r="J34" s="11">
        <f>+(('Annual Data'!N72/'Annual Data'!N65)^(1/7)-1)*100</f>
        <v>2.2385260098150894</v>
      </c>
      <c r="K34" s="11">
        <f>+(('Annual Data'!N72/'Annual Data'!N20)^(1/52)-1)*100</f>
        <v>2.114170993874809</v>
      </c>
      <c r="L34" s="11"/>
      <c r="M34" s="13">
        <f>+(('Annual Data'!N$78/'Annual Data'!N$72)^(1/6)-1)*100</f>
        <v>2.015373684144528</v>
      </c>
      <c r="N34" s="11">
        <f>+(('Annual Data'!N83/'Annual Data'!N78)^(1/5)-1)*100</f>
        <v>2.3032508308605593</v>
      </c>
      <c r="O34" s="11">
        <f>+(('Annual Data'!N83/'Annual Data'!N72)^(1/11)-1)*100</f>
        <v>2.1461263729491753</v>
      </c>
    </row>
    <row r="35" spans="1:3" ht="30" customHeight="1">
      <c r="A35" s="27" t="s">
        <v>57</v>
      </c>
      <c r="B35" s="28"/>
      <c r="C35" s="5" t="s">
        <v>58</v>
      </c>
    </row>
    <row r="36" ht="14.25" customHeight="1"/>
    <row r="37" spans="1:9" ht="14.25" customHeight="1">
      <c r="A37" s="26" t="s">
        <v>61</v>
      </c>
      <c r="B37" s="30"/>
      <c r="C37" s="33" t="s">
        <v>60</v>
      </c>
      <c r="D37" s="33"/>
      <c r="E37" s="33"/>
      <c r="F37" s="33"/>
      <c r="G37" s="33"/>
      <c r="H37" s="33"/>
      <c r="I37" s="33"/>
    </row>
    <row r="38" spans="3:9" ht="12.75">
      <c r="C38" s="33"/>
      <c r="D38" s="33"/>
      <c r="E38" s="33"/>
      <c r="F38" s="33"/>
      <c r="G38" s="33"/>
      <c r="H38" s="33"/>
      <c r="I38" s="33"/>
    </row>
    <row r="39" spans="3:9" ht="12.75">
      <c r="C39" s="33"/>
      <c r="D39" s="33"/>
      <c r="E39" s="33"/>
      <c r="F39" s="33"/>
      <c r="G39" s="33"/>
      <c r="H39" s="33"/>
      <c r="I39" s="33"/>
    </row>
    <row r="40" spans="3:5" ht="12.75">
      <c r="C40" s="10"/>
      <c r="D40" s="10"/>
      <c r="E40" s="10"/>
    </row>
    <row r="41" ht="12.75">
      <c r="C41" s="5" t="s">
        <v>351</v>
      </c>
    </row>
    <row r="42" ht="12.75">
      <c r="C42" s="5" t="s">
        <v>358</v>
      </c>
    </row>
    <row r="43" ht="12.75">
      <c r="C43" s="5" t="s">
        <v>359</v>
      </c>
    </row>
    <row r="44" ht="12.75">
      <c r="C44" s="5" t="s">
        <v>357</v>
      </c>
    </row>
    <row r="45" ht="12.75">
      <c r="C45" s="5" t="s">
        <v>352</v>
      </c>
    </row>
    <row r="46" spans="2:11" ht="12.75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2.7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2.7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2.7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1" ht="12.75">
      <c r="B51" s="5"/>
    </row>
    <row r="52" spans="3:12" ht="12.75"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3:12" ht="12.75"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12.75"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7" ht="12.75">
      <c r="C57" s="5"/>
    </row>
    <row r="69" ht="12.75">
      <c r="A69" s="4" t="s">
        <v>82</v>
      </c>
    </row>
  </sheetData>
  <sheetProtection/>
  <mergeCells count="31">
    <mergeCell ref="B49:K49"/>
    <mergeCell ref="B47:K47"/>
    <mergeCell ref="B48:K48"/>
    <mergeCell ref="C37:I39"/>
    <mergeCell ref="B46:K46"/>
    <mergeCell ref="A37:B37"/>
    <mergeCell ref="C22:E22"/>
    <mergeCell ref="D23:E23"/>
    <mergeCell ref="D24:E24"/>
    <mergeCell ref="C31:E31"/>
    <mergeCell ref="B33:D33"/>
    <mergeCell ref="B34:E34"/>
    <mergeCell ref="C27:E27"/>
    <mergeCell ref="C28:E28"/>
    <mergeCell ref="C29:E29"/>
    <mergeCell ref="G4:J4"/>
    <mergeCell ref="B12:E12"/>
    <mergeCell ref="B11:E11"/>
    <mergeCell ref="B17:E17"/>
    <mergeCell ref="B18:E18"/>
    <mergeCell ref="B19:E19"/>
    <mergeCell ref="C52:L52"/>
    <mergeCell ref="C53:L53"/>
    <mergeCell ref="C54:L54"/>
    <mergeCell ref="C55:L55"/>
    <mergeCell ref="G9:H9"/>
    <mergeCell ref="G15:I15"/>
    <mergeCell ref="B13:E13"/>
    <mergeCell ref="B20:E20"/>
    <mergeCell ref="A35:B35"/>
    <mergeCell ref="C21:E21"/>
  </mergeCells>
  <printOptions/>
  <pageMargins left="0.25" right="0.25" top="0.5" bottom="0.5" header="0" footer="0"/>
  <pageSetup fitToHeight="1" fitToWidth="1" horizontalDpi="1200" verticalDpi="12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"/>
    </sheetView>
  </sheetViews>
  <sheetFormatPr defaultColWidth="9.140625" defaultRowHeight="12.75"/>
  <cols>
    <col min="2" max="2" width="9.00390625" style="0" bestFit="1" customWidth="1"/>
    <col min="5" max="5" width="12.57421875" style="0" bestFit="1" customWidth="1"/>
    <col min="6" max="6" width="10.00390625" style="0" bestFit="1" customWidth="1"/>
    <col min="7" max="7" width="9.00390625" style="0" bestFit="1" customWidth="1"/>
    <col min="9" max="9" width="11.140625" style="0" bestFit="1" customWidth="1"/>
    <col min="10" max="10" width="10.28125" style="0" bestFit="1" customWidth="1"/>
    <col min="11" max="11" width="10.8515625" style="0" bestFit="1" customWidth="1"/>
    <col min="12" max="12" width="9.8515625" style="0" bestFit="1" customWidth="1"/>
    <col min="13" max="13" width="10.7109375" style="0" bestFit="1" customWidth="1"/>
    <col min="14" max="14" width="12.421875" style="0" bestFit="1" customWidth="1"/>
  </cols>
  <sheetData>
    <row r="1" ht="12.75">
      <c r="A1" s="1" t="s">
        <v>355</v>
      </c>
    </row>
    <row r="2" ht="12.75">
      <c r="A2" s="22" t="s">
        <v>349</v>
      </c>
    </row>
    <row r="3" ht="12.75">
      <c r="A3" s="22"/>
    </row>
    <row r="4" spans="1:2" ht="12.75">
      <c r="A4" s="1" t="s">
        <v>13</v>
      </c>
      <c r="B4" s="1" t="s">
        <v>360</v>
      </c>
    </row>
    <row r="5" spans="1:2" ht="12.75">
      <c r="A5" s="1" t="s">
        <v>14</v>
      </c>
      <c r="B5" s="1" t="s">
        <v>363</v>
      </c>
    </row>
    <row r="6" spans="1:12" ht="12.75">
      <c r="A6" s="1" t="s">
        <v>15</v>
      </c>
      <c r="B6" s="1" t="s">
        <v>361</v>
      </c>
      <c r="L6" s="20"/>
    </row>
    <row r="7" spans="1:2" ht="12.75">
      <c r="A7" s="1" t="s">
        <v>16</v>
      </c>
      <c r="B7" s="1" t="s">
        <v>362</v>
      </c>
    </row>
    <row r="8" spans="1:2" ht="12.75">
      <c r="A8" s="1" t="s">
        <v>17</v>
      </c>
      <c r="B8" s="1" t="s">
        <v>26</v>
      </c>
    </row>
    <row r="9" spans="1:2" ht="12.75">
      <c r="A9" s="1" t="s">
        <v>18</v>
      </c>
      <c r="B9" s="1" t="s">
        <v>364</v>
      </c>
    </row>
    <row r="10" spans="1:2" ht="12.75">
      <c r="A10" s="1" t="s">
        <v>19</v>
      </c>
      <c r="B10" s="1" t="s">
        <v>366</v>
      </c>
    </row>
    <row r="11" spans="1:2" ht="12.75">
      <c r="A11" s="1" t="s">
        <v>20</v>
      </c>
      <c r="B11" s="1" t="s">
        <v>367</v>
      </c>
    </row>
    <row r="12" spans="1:2" ht="12.75">
      <c r="A12" s="1" t="s">
        <v>21</v>
      </c>
      <c r="B12" s="1" t="s">
        <v>27</v>
      </c>
    </row>
    <row r="13" spans="1:2" ht="12.75">
      <c r="A13" s="1" t="s">
        <v>22</v>
      </c>
      <c r="B13" s="1" t="s">
        <v>28</v>
      </c>
    </row>
    <row r="14" spans="1:2" ht="12.75">
      <c r="A14" s="1" t="s">
        <v>23</v>
      </c>
      <c r="B14" s="1" t="s">
        <v>29</v>
      </c>
    </row>
    <row r="15" spans="1:2" ht="12.75">
      <c r="A15" s="1" t="s">
        <v>24</v>
      </c>
      <c r="B15" s="1" t="s">
        <v>30</v>
      </c>
    </row>
    <row r="16" spans="1:2" ht="12.75">
      <c r="A16" s="1" t="s">
        <v>25</v>
      </c>
      <c r="B16" s="1" t="s">
        <v>31</v>
      </c>
    </row>
    <row r="17" ht="12.75">
      <c r="A17" s="1"/>
    </row>
    <row r="18" spans="1:14" ht="12.75">
      <c r="A18" s="1"/>
      <c r="B18" s="3" t="s">
        <v>0</v>
      </c>
      <c r="C18" s="3" t="s">
        <v>12</v>
      </c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3" t="s">
        <v>6</v>
      </c>
      <c r="J18" s="3" t="s">
        <v>7</v>
      </c>
      <c r="K18" s="3" t="s">
        <v>8</v>
      </c>
      <c r="L18" s="3" t="s">
        <v>9</v>
      </c>
      <c r="M18" s="3" t="s">
        <v>10</v>
      </c>
      <c r="N18" s="3" t="s">
        <v>11</v>
      </c>
    </row>
    <row r="19" spans="1:14" ht="12.75">
      <c r="A19" s="2">
        <v>1949</v>
      </c>
      <c r="B19" s="20">
        <v>1595.7629653236</v>
      </c>
      <c r="C19" s="20">
        <v>61.46463</v>
      </c>
      <c r="D19" s="20">
        <v>25.962296776595</v>
      </c>
      <c r="E19" s="20">
        <v>1076.68349297189</v>
      </c>
      <c r="F19" s="20">
        <v>86.0543204562112</v>
      </c>
      <c r="G19" s="20">
        <v>20.6307541605846</v>
      </c>
      <c r="H19" s="20">
        <v>50.0583073911117</v>
      </c>
      <c r="I19" s="20">
        <v>50.04358</v>
      </c>
      <c r="J19" s="20">
        <v>100</v>
      </c>
      <c r="K19" s="20">
        <v>100</v>
      </c>
      <c r="L19" s="20">
        <v>100</v>
      </c>
      <c r="M19" s="20">
        <v>100</v>
      </c>
      <c r="N19" s="20">
        <v>12.5116727116538</v>
      </c>
    </row>
    <row r="20" spans="1:14" ht="12.75">
      <c r="A20" s="2">
        <v>1950</v>
      </c>
      <c r="B20" s="20">
        <v>1668.38678285821</v>
      </c>
      <c r="C20" s="20">
        <v>61.6957</v>
      </c>
      <c r="D20" s="20">
        <v>27.0421890481543</v>
      </c>
      <c r="E20" s="20">
        <v>1122.45658240285</v>
      </c>
      <c r="F20" s="20">
        <v>87.0477473957173</v>
      </c>
      <c r="G20" s="20">
        <v>20.949450542323</v>
      </c>
      <c r="H20" s="20">
        <v>51.3938585704896</v>
      </c>
      <c r="I20" s="20">
        <v>51.37709</v>
      </c>
      <c r="J20" s="20">
        <v>100</v>
      </c>
      <c r="K20" s="20">
        <v>100</v>
      </c>
      <c r="L20" s="20">
        <v>100</v>
      </c>
      <c r="M20" s="20">
        <v>100</v>
      </c>
      <c r="N20" s="20">
        <v>12.8947229076495</v>
      </c>
    </row>
    <row r="21" spans="1:14" ht="12.75">
      <c r="A21" s="2">
        <v>1951</v>
      </c>
      <c r="B21" s="20">
        <v>1748.93691263449</v>
      </c>
      <c r="C21" s="20">
        <v>61.92764</v>
      </c>
      <c r="D21" s="20">
        <v>28.2416205854849</v>
      </c>
      <c r="E21" s="20">
        <v>1172.62465064913</v>
      </c>
      <c r="F21" s="20">
        <v>88.0561728885515</v>
      </c>
      <c r="G21" s="20">
        <v>21.7886988342765</v>
      </c>
      <c r="H21" s="20">
        <v>52.7556874301941</v>
      </c>
      <c r="I21" s="20">
        <v>52.74614</v>
      </c>
      <c r="J21" s="20">
        <v>100</v>
      </c>
      <c r="K21" s="20">
        <v>100</v>
      </c>
      <c r="L21" s="20">
        <v>100</v>
      </c>
      <c r="M21" s="20">
        <v>100</v>
      </c>
      <c r="N21" s="20">
        <v>13.3167796439809</v>
      </c>
    </row>
    <row r="22" spans="1:14" ht="12.75">
      <c r="A22" s="2">
        <v>1952</v>
      </c>
      <c r="B22" s="20">
        <v>1830.53332173072</v>
      </c>
      <c r="C22" s="20">
        <v>62.16045</v>
      </c>
      <c r="D22" s="20">
        <v>29.4485210729768</v>
      </c>
      <c r="E22" s="20">
        <v>1224.06915964501</v>
      </c>
      <c r="F22" s="20">
        <v>89.1167134780523</v>
      </c>
      <c r="G22" s="20">
        <v>22.7265247184018</v>
      </c>
      <c r="H22" s="20">
        <v>54.0459636557413</v>
      </c>
      <c r="I22" s="20">
        <v>54.15168</v>
      </c>
      <c r="J22" s="20">
        <v>100</v>
      </c>
      <c r="K22" s="20">
        <v>100</v>
      </c>
      <c r="L22" s="20">
        <v>100</v>
      </c>
      <c r="M22" s="20">
        <v>100</v>
      </c>
      <c r="N22" s="20">
        <v>13.7355734056157</v>
      </c>
    </row>
    <row r="23" spans="1:14" ht="12.75">
      <c r="A23" s="2">
        <v>1953</v>
      </c>
      <c r="B23" s="20">
        <v>1904.33169660255</v>
      </c>
      <c r="C23" s="20">
        <v>62.71485</v>
      </c>
      <c r="D23" s="20">
        <v>30.3649246805589</v>
      </c>
      <c r="E23" s="20">
        <v>1272.13730761343</v>
      </c>
      <c r="F23" s="20">
        <v>90.275329093239</v>
      </c>
      <c r="G23" s="20">
        <v>23.3287854109761</v>
      </c>
      <c r="H23" s="20">
        <v>55.140333213454</v>
      </c>
      <c r="I23" s="20">
        <v>55.31613</v>
      </c>
      <c r="J23" s="20">
        <v>100</v>
      </c>
      <c r="K23" s="20">
        <v>100</v>
      </c>
      <c r="L23" s="20">
        <v>100</v>
      </c>
      <c r="M23" s="20">
        <v>100</v>
      </c>
      <c r="N23" s="20">
        <v>14.0917493227804</v>
      </c>
    </row>
    <row r="24" spans="1:14" ht="12.75">
      <c r="A24" s="2">
        <v>1954</v>
      </c>
      <c r="B24" s="20">
        <v>1967.50380244237</v>
      </c>
      <c r="C24" s="20">
        <v>63.81525</v>
      </c>
      <c r="D24" s="20">
        <v>30.8312480550083</v>
      </c>
      <c r="E24" s="20">
        <v>1315.10524561668</v>
      </c>
      <c r="F24" s="20">
        <v>91.5363621774375</v>
      </c>
      <c r="G24" s="20">
        <v>24.0036192714712</v>
      </c>
      <c r="H24" s="20">
        <v>56.0275897261869</v>
      </c>
      <c r="I24" s="20">
        <v>56.03762</v>
      </c>
      <c r="J24" s="20">
        <v>100</v>
      </c>
      <c r="K24" s="20">
        <v>100</v>
      </c>
      <c r="L24" s="20">
        <v>100</v>
      </c>
      <c r="M24" s="20">
        <v>100</v>
      </c>
      <c r="N24" s="20">
        <v>14.367025456697</v>
      </c>
    </row>
    <row r="25" spans="1:14" ht="12.75">
      <c r="A25" s="2">
        <v>1955</v>
      </c>
      <c r="B25" s="20">
        <v>2028.7357450829</v>
      </c>
      <c r="C25" s="20">
        <v>64.93496</v>
      </c>
      <c r="D25" s="20">
        <v>31.2425809622875</v>
      </c>
      <c r="E25" s="20">
        <v>1357.48964788868</v>
      </c>
      <c r="F25" s="20">
        <v>92.8707755342181</v>
      </c>
      <c r="G25" s="20">
        <v>24.4319191237805</v>
      </c>
      <c r="H25" s="20">
        <v>56.7767132975886</v>
      </c>
      <c r="I25" s="20">
        <v>56.76852</v>
      </c>
      <c r="J25" s="20">
        <v>100</v>
      </c>
      <c r="K25" s="20">
        <v>100</v>
      </c>
      <c r="L25" s="20">
        <v>100</v>
      </c>
      <c r="M25" s="20">
        <v>100</v>
      </c>
      <c r="N25" s="20">
        <v>14.6169733167407</v>
      </c>
    </row>
    <row r="26" spans="1:14" ht="12.75">
      <c r="A26" s="2">
        <v>1956</v>
      </c>
      <c r="B26" s="20">
        <v>2093.90586196597</v>
      </c>
      <c r="C26" s="20">
        <v>66.07432</v>
      </c>
      <c r="D26" s="20">
        <v>31.6901613511266</v>
      </c>
      <c r="E26" s="20">
        <v>1402.93848513063</v>
      </c>
      <c r="F26" s="20">
        <v>94.1225401828395</v>
      </c>
      <c r="G26" s="20">
        <v>25.3366823715491</v>
      </c>
      <c r="H26" s="20">
        <v>57.6016925551194</v>
      </c>
      <c r="I26" s="20">
        <v>57.50896</v>
      </c>
      <c r="J26" s="20">
        <v>100</v>
      </c>
      <c r="K26" s="20">
        <v>100</v>
      </c>
      <c r="L26" s="20">
        <v>100</v>
      </c>
      <c r="M26" s="20">
        <v>100</v>
      </c>
      <c r="N26" s="20">
        <v>14.9054464786577</v>
      </c>
    </row>
    <row r="27" spans="1:14" ht="12.75">
      <c r="A27" s="2">
        <v>1957</v>
      </c>
      <c r="B27" s="20">
        <v>2165.69081271271</v>
      </c>
      <c r="C27" s="20">
        <v>67.11037</v>
      </c>
      <c r="D27" s="20">
        <v>32.2705837072976</v>
      </c>
      <c r="E27" s="20">
        <v>1453.77103557651</v>
      </c>
      <c r="F27" s="20">
        <v>95.0478128441112</v>
      </c>
      <c r="G27" s="20">
        <v>26.263781436841</v>
      </c>
      <c r="H27" s="20">
        <v>58.7139208961839</v>
      </c>
      <c r="I27" s="20">
        <v>58.43173</v>
      </c>
      <c r="J27" s="20">
        <v>100</v>
      </c>
      <c r="K27" s="20">
        <v>100</v>
      </c>
      <c r="L27" s="20">
        <v>100</v>
      </c>
      <c r="M27" s="20">
        <v>100</v>
      </c>
      <c r="N27" s="20">
        <v>15.2951550601259</v>
      </c>
    </row>
    <row r="28" spans="1:14" ht="12.75">
      <c r="A28" s="2">
        <v>1958</v>
      </c>
      <c r="B28" s="20">
        <v>2240.93459613518</v>
      </c>
      <c r="C28" s="20">
        <v>67.66633</v>
      </c>
      <c r="D28" s="20">
        <v>33.1174248128306</v>
      </c>
      <c r="E28" s="20">
        <v>1507.12098190583</v>
      </c>
      <c r="F28" s="20">
        <v>95.633159663954</v>
      </c>
      <c r="G28" s="20">
        <v>27.0501485810554</v>
      </c>
      <c r="H28" s="20">
        <v>60.1329561950683</v>
      </c>
      <c r="I28" s="20">
        <v>60.07189</v>
      </c>
      <c r="J28" s="20">
        <v>100</v>
      </c>
      <c r="K28" s="20">
        <v>100</v>
      </c>
      <c r="L28" s="20">
        <v>100</v>
      </c>
      <c r="M28" s="20">
        <v>100</v>
      </c>
      <c r="N28" s="20">
        <v>15.7593975478978</v>
      </c>
    </row>
    <row r="29" spans="1:14" ht="12.75">
      <c r="A29" s="2">
        <v>1959</v>
      </c>
      <c r="B29" s="20">
        <v>2321.9834071701</v>
      </c>
      <c r="C29" s="20">
        <v>68.18549</v>
      </c>
      <c r="D29" s="20">
        <v>34.0539227212432</v>
      </c>
      <c r="E29" s="20">
        <v>1563.82187718988</v>
      </c>
      <c r="F29" s="20">
        <v>96.0745686227052</v>
      </c>
      <c r="G29" s="20">
        <v>27.3767034872142</v>
      </c>
      <c r="H29" s="20">
        <v>61.7542427003831</v>
      </c>
      <c r="I29" s="20">
        <v>61.81815</v>
      </c>
      <c r="J29" s="20">
        <v>100</v>
      </c>
      <c r="K29" s="20">
        <v>100</v>
      </c>
      <c r="L29" s="20">
        <v>100</v>
      </c>
      <c r="M29" s="20">
        <v>100</v>
      </c>
      <c r="N29" s="20">
        <v>16.2771678250378</v>
      </c>
    </row>
    <row r="30" spans="1:14" ht="12.75">
      <c r="A30" s="2">
        <v>1960</v>
      </c>
      <c r="B30" s="20">
        <v>2408.17473338408</v>
      </c>
      <c r="C30" s="20">
        <v>68.92999</v>
      </c>
      <c r="D30" s="20">
        <v>34.9365310133381</v>
      </c>
      <c r="E30" s="20">
        <v>1622.46364029703</v>
      </c>
      <c r="F30" s="20">
        <v>96.7749986023003</v>
      </c>
      <c r="G30" s="20">
        <v>28.1476041361548</v>
      </c>
      <c r="H30" s="20">
        <v>63.3146879716609</v>
      </c>
      <c r="I30" s="20">
        <v>63.42454</v>
      </c>
      <c r="J30" s="20">
        <v>100</v>
      </c>
      <c r="K30" s="20">
        <v>100</v>
      </c>
      <c r="L30" s="20">
        <v>100</v>
      </c>
      <c r="M30" s="20">
        <v>100</v>
      </c>
      <c r="N30" s="20">
        <v>16.7653181475578</v>
      </c>
    </row>
    <row r="31" spans="1:14" ht="12.75">
      <c r="A31" s="2">
        <v>1961</v>
      </c>
      <c r="B31" s="20">
        <v>2500.58967391179</v>
      </c>
      <c r="C31" s="20">
        <v>70.05568</v>
      </c>
      <c r="D31" s="20">
        <v>35.6943173474555</v>
      </c>
      <c r="E31" s="20">
        <v>1684.51135612013</v>
      </c>
      <c r="F31" s="20">
        <v>97.8106745348331</v>
      </c>
      <c r="G31" s="20">
        <v>28.8918314042924</v>
      </c>
      <c r="H31" s="20">
        <v>64.753339418288</v>
      </c>
      <c r="I31" s="20">
        <v>64.75066</v>
      </c>
      <c r="J31" s="20">
        <v>100</v>
      </c>
      <c r="K31" s="20">
        <v>100</v>
      </c>
      <c r="L31" s="20">
        <v>100</v>
      </c>
      <c r="M31" s="20">
        <v>100</v>
      </c>
      <c r="N31" s="20">
        <v>17.2221627560725</v>
      </c>
    </row>
    <row r="32" spans="1:14" ht="12.75">
      <c r="A32" s="2">
        <v>1962</v>
      </c>
      <c r="B32" s="20">
        <v>2597.67284673988</v>
      </c>
      <c r="C32" s="20">
        <v>71.19975</v>
      </c>
      <c r="D32" s="20">
        <v>36.4842973007613</v>
      </c>
      <c r="E32" s="20">
        <v>1749.90836047468</v>
      </c>
      <c r="F32" s="20">
        <v>99.0760307771296</v>
      </c>
      <c r="G32" s="20">
        <v>29.5757681650868</v>
      </c>
      <c r="H32" s="20">
        <v>66.1187825475135</v>
      </c>
      <c r="I32" s="20">
        <v>66.10451</v>
      </c>
      <c r="J32" s="20">
        <v>100</v>
      </c>
      <c r="K32" s="20">
        <v>100</v>
      </c>
      <c r="L32" s="20">
        <v>100</v>
      </c>
      <c r="M32" s="20">
        <v>100</v>
      </c>
      <c r="N32" s="20">
        <v>17.6622776139577</v>
      </c>
    </row>
    <row r="33" spans="1:14" ht="12.75">
      <c r="A33" s="2">
        <v>1963</v>
      </c>
      <c r="B33" s="20">
        <v>2699.05239060035</v>
      </c>
      <c r="C33" s="20">
        <v>72.3625</v>
      </c>
      <c r="D33" s="20">
        <v>37.2990484104385</v>
      </c>
      <c r="E33" s="20">
        <v>1819.11297015491</v>
      </c>
      <c r="F33" s="20">
        <v>100.386924004655</v>
      </c>
      <c r="G33" s="20">
        <v>30.5187678168585</v>
      </c>
      <c r="H33" s="20">
        <v>67.4988449031888</v>
      </c>
      <c r="I33" s="20">
        <v>67.48666</v>
      </c>
      <c r="J33" s="20">
        <v>100</v>
      </c>
      <c r="K33" s="20">
        <v>100</v>
      </c>
      <c r="L33" s="20">
        <v>100</v>
      </c>
      <c r="M33" s="20">
        <v>100</v>
      </c>
      <c r="N33" s="20">
        <v>18.1210151440695</v>
      </c>
    </row>
    <row r="34" spans="1:14" ht="12.75">
      <c r="A34" s="2">
        <v>1964</v>
      </c>
      <c r="B34" s="20">
        <v>2808.22966830965</v>
      </c>
      <c r="C34" s="20">
        <v>73.54425</v>
      </c>
      <c r="D34" s="20">
        <v>38.1842179138363</v>
      </c>
      <c r="E34" s="20">
        <v>1894.19700200725</v>
      </c>
      <c r="F34" s="20">
        <v>101.709188963667</v>
      </c>
      <c r="G34" s="20">
        <v>31.5546136907279</v>
      </c>
      <c r="H34" s="20">
        <v>68.9106206500714</v>
      </c>
      <c r="I34" s="20">
        <v>68.89771</v>
      </c>
      <c r="J34" s="20">
        <v>100</v>
      </c>
      <c r="K34" s="20">
        <v>100</v>
      </c>
      <c r="L34" s="20">
        <v>100</v>
      </c>
      <c r="M34" s="20">
        <v>100</v>
      </c>
      <c r="N34" s="20">
        <v>18.6236565378956</v>
      </c>
    </row>
    <row r="35" spans="1:14" ht="12.75">
      <c r="A35" s="2">
        <v>1965</v>
      </c>
      <c r="B35" s="20">
        <v>2928.07529218246</v>
      </c>
      <c r="C35" s="20">
        <v>74.74529</v>
      </c>
      <c r="D35" s="20">
        <v>39.1740441729835</v>
      </c>
      <c r="E35" s="20">
        <v>1977.01693709513</v>
      </c>
      <c r="F35" s="20">
        <v>103.049908542948</v>
      </c>
      <c r="G35" s="20">
        <v>32.8517760325732</v>
      </c>
      <c r="H35" s="20">
        <v>70.3513973110727</v>
      </c>
      <c r="I35" s="20">
        <v>70.33827</v>
      </c>
      <c r="J35" s="20">
        <v>100</v>
      </c>
      <c r="K35" s="20">
        <v>100</v>
      </c>
      <c r="L35" s="20">
        <v>100</v>
      </c>
      <c r="M35" s="20">
        <v>100</v>
      </c>
      <c r="N35" s="20">
        <v>19.1850431024027</v>
      </c>
    </row>
    <row r="36" spans="1:14" ht="12.75">
      <c r="A36" s="2">
        <v>1966</v>
      </c>
      <c r="B36" s="20">
        <v>3060.40268784525</v>
      </c>
      <c r="C36" s="20">
        <v>75.9659499999999</v>
      </c>
      <c r="D36" s="20">
        <v>40.2865058338013</v>
      </c>
      <c r="E36" s="20">
        <v>2068.94316636872</v>
      </c>
      <c r="F36" s="20">
        <v>104.408597446229</v>
      </c>
      <c r="G36" s="20">
        <v>34.624498577785</v>
      </c>
      <c r="H36" s="20">
        <v>71.8220219786658</v>
      </c>
      <c r="I36" s="20">
        <v>71.80895</v>
      </c>
      <c r="J36" s="20">
        <v>100</v>
      </c>
      <c r="K36" s="20">
        <v>100</v>
      </c>
      <c r="L36" s="20">
        <v>100</v>
      </c>
      <c r="M36" s="20">
        <v>100</v>
      </c>
      <c r="N36" s="20">
        <v>19.8158314255128</v>
      </c>
    </row>
    <row r="37" spans="1:14" ht="12.75">
      <c r="A37" s="2">
        <v>1967</v>
      </c>
      <c r="B37" s="20">
        <v>3199.41845687272</v>
      </c>
      <c r="C37" s="20">
        <v>77.2065399999999</v>
      </c>
      <c r="D37" s="20">
        <v>41.4397336918961</v>
      </c>
      <c r="E37" s="20">
        <v>2166.81198527821</v>
      </c>
      <c r="F37" s="20">
        <v>105.782804619371</v>
      </c>
      <c r="G37" s="20">
        <v>36.9354405706562</v>
      </c>
      <c r="H37" s="20">
        <v>73.325607125338</v>
      </c>
      <c r="I37" s="20">
        <v>73.31037</v>
      </c>
      <c r="J37" s="20">
        <v>100</v>
      </c>
      <c r="K37" s="20">
        <v>100</v>
      </c>
      <c r="L37" s="20">
        <v>100</v>
      </c>
      <c r="M37" s="20">
        <v>100</v>
      </c>
      <c r="N37" s="20">
        <v>20.4835936528139</v>
      </c>
    </row>
    <row r="38" spans="1:14" ht="12.75">
      <c r="A38" s="2">
        <v>1968</v>
      </c>
      <c r="B38" s="20">
        <v>3339.25147312228</v>
      </c>
      <c r="C38" s="20">
        <v>78.4674</v>
      </c>
      <c r="D38" s="20">
        <v>42.5559082258655</v>
      </c>
      <c r="E38" s="20">
        <v>2267.99378315437</v>
      </c>
      <c r="F38" s="20">
        <v>107.207577117391</v>
      </c>
      <c r="G38" s="20">
        <v>38.7980100828872</v>
      </c>
      <c r="H38" s="20">
        <v>74.8309469994177</v>
      </c>
      <c r="I38" s="20">
        <v>74.84319</v>
      </c>
      <c r="J38" s="20">
        <v>100</v>
      </c>
      <c r="K38" s="20">
        <v>100</v>
      </c>
      <c r="L38" s="20">
        <v>100</v>
      </c>
      <c r="M38" s="20">
        <v>100</v>
      </c>
      <c r="N38" s="20">
        <v>21.1551631343272</v>
      </c>
    </row>
    <row r="39" spans="1:14" ht="12.75">
      <c r="A39" s="2">
        <v>1969</v>
      </c>
      <c r="B39" s="20">
        <v>3473.33851194524</v>
      </c>
      <c r="C39" s="20">
        <v>79.812</v>
      </c>
      <c r="D39" s="20">
        <v>43.5190010517873</v>
      </c>
      <c r="E39" s="20">
        <v>2368.92544638233</v>
      </c>
      <c r="F39" s="20">
        <v>108.803228187335</v>
      </c>
      <c r="G39" s="20">
        <v>40.6412490277733</v>
      </c>
      <c r="H39" s="20">
        <v>76.2282137520658</v>
      </c>
      <c r="I39" s="20">
        <v>76.37438</v>
      </c>
      <c r="J39" s="20">
        <v>100</v>
      </c>
      <c r="K39" s="20">
        <v>100</v>
      </c>
      <c r="L39" s="20">
        <v>100</v>
      </c>
      <c r="M39" s="20">
        <v>100</v>
      </c>
      <c r="N39" s="20">
        <v>21.7725658130618</v>
      </c>
    </row>
    <row r="40" spans="1:14" ht="12.75">
      <c r="A40" s="2">
        <v>1970</v>
      </c>
      <c r="B40" s="20">
        <v>3599.98650610173</v>
      </c>
      <c r="C40" s="20">
        <v>81.94985</v>
      </c>
      <c r="D40" s="20">
        <v>43.9291408843546</v>
      </c>
      <c r="E40" s="20">
        <v>2468.51545136118</v>
      </c>
      <c r="F40" s="20">
        <v>110.607206845329</v>
      </c>
      <c r="G40" s="20">
        <v>42.7715213842662</v>
      </c>
      <c r="H40" s="20">
        <v>77.4831071229905</v>
      </c>
      <c r="I40" s="20">
        <v>77.5282699999999</v>
      </c>
      <c r="J40" s="20">
        <v>100</v>
      </c>
      <c r="K40" s="20">
        <v>100</v>
      </c>
      <c r="L40" s="20">
        <v>100</v>
      </c>
      <c r="M40" s="20">
        <v>100</v>
      </c>
      <c r="N40" s="20">
        <v>22.317853617017</v>
      </c>
    </row>
    <row r="41" spans="1:14" ht="12.75">
      <c r="A41" s="2">
        <v>1971</v>
      </c>
      <c r="B41" s="20">
        <v>3723.2801723685</v>
      </c>
      <c r="C41" s="20">
        <v>84.34224</v>
      </c>
      <c r="D41" s="20">
        <v>44.144905000964</v>
      </c>
      <c r="E41" s="20">
        <v>2568.06520481786</v>
      </c>
      <c r="F41" s="20">
        <v>112.610905681975</v>
      </c>
      <c r="G41" s="20">
        <v>44.4013966799121</v>
      </c>
      <c r="H41" s="20">
        <v>78.6031200106107</v>
      </c>
      <c r="I41" s="20">
        <v>78.5968</v>
      </c>
      <c r="J41" s="20">
        <v>100</v>
      </c>
      <c r="K41" s="20">
        <v>100</v>
      </c>
      <c r="L41" s="20">
        <v>100</v>
      </c>
      <c r="M41" s="20">
        <v>100</v>
      </c>
      <c r="N41" s="20">
        <v>22.804764683008</v>
      </c>
    </row>
    <row r="42" spans="1:14" ht="12.75">
      <c r="A42" s="2">
        <v>1972</v>
      </c>
      <c r="B42" s="20">
        <v>3849.13336421087</v>
      </c>
      <c r="C42" s="20">
        <v>86.80447</v>
      </c>
      <c r="D42" s="20">
        <v>44.3425708861637</v>
      </c>
      <c r="E42" s="20">
        <v>2670.33597723766</v>
      </c>
      <c r="F42" s="20">
        <v>114.729223655379</v>
      </c>
      <c r="G42" s="20">
        <v>46.1082661021309</v>
      </c>
      <c r="H42" s="20">
        <v>79.6751081018066</v>
      </c>
      <c r="I42" s="20">
        <v>79.68006</v>
      </c>
      <c r="J42" s="20">
        <v>100</v>
      </c>
      <c r="K42" s="20">
        <v>100</v>
      </c>
      <c r="L42" s="20">
        <v>100</v>
      </c>
      <c r="M42" s="20">
        <v>100</v>
      </c>
      <c r="N42" s="20">
        <v>23.2751158960053</v>
      </c>
    </row>
    <row r="43" spans="1:14" ht="12.75">
      <c r="A43" s="2">
        <v>1973</v>
      </c>
      <c r="B43" s="20">
        <v>3984.76769624036</v>
      </c>
      <c r="C43" s="20">
        <v>89.32581</v>
      </c>
      <c r="D43" s="20">
        <v>44.6093653809617</v>
      </c>
      <c r="E43" s="20">
        <v>2780.42039636211</v>
      </c>
      <c r="F43" s="20">
        <v>116.995337153064</v>
      </c>
      <c r="G43" s="20">
        <v>48.2698848708485</v>
      </c>
      <c r="H43" s="20">
        <v>80.6992885482083</v>
      </c>
      <c r="I43" s="20">
        <v>80.7633599999999</v>
      </c>
      <c r="J43" s="20">
        <v>100</v>
      </c>
      <c r="K43" s="20">
        <v>100</v>
      </c>
      <c r="L43" s="20">
        <v>100</v>
      </c>
      <c r="M43" s="20">
        <v>100</v>
      </c>
      <c r="N43" s="20">
        <v>23.7652240167871</v>
      </c>
    </row>
    <row r="44" spans="1:14" ht="12.75">
      <c r="A44" s="2">
        <v>1974</v>
      </c>
      <c r="B44" s="20">
        <v>4127.62620986793</v>
      </c>
      <c r="C44" s="20">
        <v>91.7644699999999</v>
      </c>
      <c r="D44" s="20">
        <v>44.9806576539693</v>
      </c>
      <c r="E44" s="20">
        <v>2896.55924812017</v>
      </c>
      <c r="F44" s="20">
        <v>119.436114028148</v>
      </c>
      <c r="G44" s="20">
        <v>51.0249451595687</v>
      </c>
      <c r="H44" s="20">
        <v>81.6627362472768</v>
      </c>
      <c r="I44" s="20">
        <v>81.68139</v>
      </c>
      <c r="J44" s="20">
        <v>100</v>
      </c>
      <c r="K44" s="20">
        <v>100</v>
      </c>
      <c r="L44" s="20">
        <v>100</v>
      </c>
      <c r="M44" s="20">
        <v>100</v>
      </c>
      <c r="N44" s="20">
        <v>24.2519548772117</v>
      </c>
    </row>
    <row r="45" spans="1:14" ht="12.75">
      <c r="A45" s="2">
        <v>1975</v>
      </c>
      <c r="B45" s="20">
        <v>4269.26338612089</v>
      </c>
      <c r="C45" s="20">
        <v>94.23007</v>
      </c>
      <c r="D45" s="20">
        <v>45.3068047823894</v>
      </c>
      <c r="E45" s="20">
        <v>3011.77092946675</v>
      </c>
      <c r="F45" s="20">
        <v>122.049469882236</v>
      </c>
      <c r="G45" s="20">
        <v>53.6098387517699</v>
      </c>
      <c r="H45" s="20">
        <v>82.5684200483585</v>
      </c>
      <c r="I45" s="20">
        <v>82.56459</v>
      </c>
      <c r="J45" s="20">
        <v>100</v>
      </c>
      <c r="K45" s="20">
        <v>100</v>
      </c>
      <c r="L45" s="20">
        <v>100</v>
      </c>
      <c r="M45" s="20">
        <v>100</v>
      </c>
      <c r="N45" s="20">
        <v>24.6766408110805</v>
      </c>
    </row>
    <row r="46" spans="1:14" ht="12.75">
      <c r="A46" s="2">
        <v>1976</v>
      </c>
      <c r="B46" s="20">
        <v>4409.96428651968</v>
      </c>
      <c r="C46" s="20">
        <v>96.76191</v>
      </c>
      <c r="D46" s="20">
        <v>45.575415848237</v>
      </c>
      <c r="E46" s="20">
        <v>3125.18624171039</v>
      </c>
      <c r="F46" s="20">
        <v>124.760425470567</v>
      </c>
      <c r="G46" s="20">
        <v>54.989737013152</v>
      </c>
      <c r="H46" s="20">
        <v>83.459799621582</v>
      </c>
      <c r="I46" s="20">
        <v>83.45733</v>
      </c>
      <c r="J46" s="20">
        <v>100</v>
      </c>
      <c r="K46" s="20">
        <v>100</v>
      </c>
      <c r="L46" s="20">
        <v>100</v>
      </c>
      <c r="M46" s="20">
        <v>100</v>
      </c>
      <c r="N46" s="20">
        <v>25.0494997105285</v>
      </c>
    </row>
    <row r="47" spans="1:14" ht="12.75">
      <c r="A47" s="2">
        <v>1977</v>
      </c>
      <c r="B47" s="20">
        <v>4555.62722066334</v>
      </c>
      <c r="C47" s="20">
        <v>99.3617899999999</v>
      </c>
      <c r="D47" s="20">
        <v>45.8488843715813</v>
      </c>
      <c r="E47" s="20">
        <v>3240.43580964454</v>
      </c>
      <c r="F47" s="20">
        <v>127.529461589427</v>
      </c>
      <c r="G47" s="20">
        <v>56.7825919317741</v>
      </c>
      <c r="H47" s="20">
        <v>84.3717554316595</v>
      </c>
      <c r="I47" s="20">
        <v>84.35972</v>
      </c>
      <c r="J47" s="20">
        <v>100</v>
      </c>
      <c r="K47" s="20">
        <v>100</v>
      </c>
      <c r="L47" s="20">
        <v>100</v>
      </c>
      <c r="M47" s="20">
        <v>100</v>
      </c>
      <c r="N47" s="20">
        <v>25.4093114583742</v>
      </c>
    </row>
    <row r="48" spans="1:14" ht="12.75">
      <c r="A48" s="2">
        <v>1978</v>
      </c>
      <c r="B48" s="20">
        <v>4714.28978467115</v>
      </c>
      <c r="C48" s="20">
        <v>102.0315</v>
      </c>
      <c r="D48" s="20">
        <v>46.2042583385636</v>
      </c>
      <c r="E48" s="20">
        <v>3364.15582688676</v>
      </c>
      <c r="F48" s="20">
        <v>130.373894539907</v>
      </c>
      <c r="G48" s="20">
        <v>58.9674948265992</v>
      </c>
      <c r="H48" s="20">
        <v>85.2387942397837</v>
      </c>
      <c r="I48" s="20">
        <v>85.27187</v>
      </c>
      <c r="J48" s="20">
        <v>100</v>
      </c>
      <c r="K48" s="20">
        <v>100</v>
      </c>
      <c r="L48" s="20">
        <v>100</v>
      </c>
      <c r="M48" s="20">
        <v>100</v>
      </c>
      <c r="N48" s="20">
        <v>25.8039068232099</v>
      </c>
    </row>
    <row r="49" spans="1:14" ht="12.75">
      <c r="A49" s="2">
        <v>1979</v>
      </c>
      <c r="B49" s="20">
        <v>4871.36000252296</v>
      </c>
      <c r="C49" s="20">
        <v>104.7729</v>
      </c>
      <c r="D49" s="20">
        <v>46.4944656731173</v>
      </c>
      <c r="E49" s="20">
        <v>3483.71750374849</v>
      </c>
      <c r="F49" s="20">
        <v>133.377714864756</v>
      </c>
      <c r="G49" s="20">
        <v>61.8933989036361</v>
      </c>
      <c r="H49" s="20">
        <v>85.719308036546</v>
      </c>
      <c r="I49" s="20">
        <v>86.19388</v>
      </c>
      <c r="J49" s="20">
        <v>100</v>
      </c>
      <c r="K49" s="20">
        <v>100</v>
      </c>
      <c r="L49" s="20">
        <v>100</v>
      </c>
      <c r="M49" s="20">
        <v>100</v>
      </c>
      <c r="N49" s="20">
        <v>26.1191872066555</v>
      </c>
    </row>
    <row r="50" spans="1:14" ht="12.75">
      <c r="A50" s="2">
        <v>1980</v>
      </c>
      <c r="B50" s="20">
        <v>5016.45364802375</v>
      </c>
      <c r="C50" s="20">
        <v>106.962</v>
      </c>
      <c r="D50" s="20">
        <v>46.8994002358197</v>
      </c>
      <c r="E50" s="20">
        <v>3592.44360701962</v>
      </c>
      <c r="F50" s="20">
        <v>136.457840424753</v>
      </c>
      <c r="G50" s="20">
        <v>65.089242456645</v>
      </c>
      <c r="H50" s="20">
        <v>85.7902297619629</v>
      </c>
      <c r="I50" s="20">
        <v>85.92051</v>
      </c>
      <c r="J50" s="20">
        <v>100</v>
      </c>
      <c r="K50" s="20">
        <v>100</v>
      </c>
      <c r="L50" s="20">
        <v>100</v>
      </c>
      <c r="M50" s="20">
        <v>100</v>
      </c>
      <c r="N50" s="20">
        <v>26.3263993907377</v>
      </c>
    </row>
    <row r="51" spans="1:14" ht="12.75">
      <c r="A51" s="2">
        <v>1981</v>
      </c>
      <c r="B51" s="20">
        <v>5153.36727053458</v>
      </c>
      <c r="C51" s="20">
        <v>108.7927</v>
      </c>
      <c r="D51" s="20">
        <v>47.3686862311036</v>
      </c>
      <c r="E51" s="20">
        <v>3696.61811408454</v>
      </c>
      <c r="F51" s="20">
        <v>139.323590854469</v>
      </c>
      <c r="G51" s="20">
        <v>67.9610811074553</v>
      </c>
      <c r="H51" s="20">
        <v>85.8203109077337</v>
      </c>
      <c r="I51" s="20">
        <v>85.28547</v>
      </c>
      <c r="J51" s="20">
        <v>100</v>
      </c>
      <c r="K51" s="20">
        <v>100</v>
      </c>
      <c r="L51" s="20">
        <v>100</v>
      </c>
      <c r="M51" s="20">
        <v>100</v>
      </c>
      <c r="N51" s="20">
        <v>26.5326072305</v>
      </c>
    </row>
    <row r="52" spans="1:14" ht="12.75">
      <c r="A52" s="2">
        <v>1982</v>
      </c>
      <c r="B52" s="20">
        <v>5288.00913325079</v>
      </c>
      <c r="C52" s="20">
        <v>110.5533</v>
      </c>
      <c r="D52" s="20">
        <v>47.8322142645293</v>
      </c>
      <c r="E52" s="20">
        <v>3802.74220067027</v>
      </c>
      <c r="F52" s="20">
        <v>141.856408343753</v>
      </c>
      <c r="G52" s="20">
        <v>71.049514432049</v>
      </c>
      <c r="H52" s="20">
        <v>86.1609631850962</v>
      </c>
      <c r="I52" s="20">
        <v>86.06285</v>
      </c>
      <c r="J52" s="20">
        <v>100</v>
      </c>
      <c r="K52" s="20">
        <v>100</v>
      </c>
      <c r="L52" s="20">
        <v>100</v>
      </c>
      <c r="M52" s="20">
        <v>100</v>
      </c>
      <c r="N52" s="20">
        <v>26.8069821100734</v>
      </c>
    </row>
    <row r="53" spans="1:14" ht="12.75">
      <c r="A53" s="2">
        <v>1983</v>
      </c>
      <c r="B53" s="20">
        <v>5434.30466884259</v>
      </c>
      <c r="C53" s="20">
        <v>112.3338</v>
      </c>
      <c r="D53" s="20">
        <v>48.3763984556972</v>
      </c>
      <c r="E53" s="20">
        <v>3921.32021909466</v>
      </c>
      <c r="F53" s="20">
        <v>144.060538564328</v>
      </c>
      <c r="G53" s="20">
        <v>73.1223801951183</v>
      </c>
      <c r="H53" s="20">
        <v>86.9644042522724</v>
      </c>
      <c r="I53" s="20">
        <v>86.96649</v>
      </c>
      <c r="J53" s="20">
        <v>100</v>
      </c>
      <c r="K53" s="20">
        <v>100</v>
      </c>
      <c r="L53" s="20">
        <v>100</v>
      </c>
      <c r="M53" s="20">
        <v>100</v>
      </c>
      <c r="N53" s="20">
        <v>27.2199469623921</v>
      </c>
    </row>
    <row r="54" spans="1:14" ht="12.75">
      <c r="A54" s="2">
        <v>1984</v>
      </c>
      <c r="B54" s="20">
        <v>5594.03162654577</v>
      </c>
      <c r="C54" s="20">
        <v>114.143</v>
      </c>
      <c r="D54" s="20">
        <v>49.0089766919195</v>
      </c>
      <c r="E54" s="20">
        <v>4049.04093881357</v>
      </c>
      <c r="F54" s="20">
        <v>146.2158038332</v>
      </c>
      <c r="G54" s="20">
        <v>75.3785526013792</v>
      </c>
      <c r="H54" s="20">
        <v>87.8850974196214</v>
      </c>
      <c r="I54" s="20">
        <v>87.87962</v>
      </c>
      <c r="J54" s="20">
        <v>100</v>
      </c>
      <c r="K54" s="20">
        <v>100</v>
      </c>
      <c r="L54" s="20">
        <v>100</v>
      </c>
      <c r="M54" s="20">
        <v>100</v>
      </c>
      <c r="N54" s="20">
        <v>27.6922250034793</v>
      </c>
    </row>
    <row r="55" spans="1:14" ht="12.75">
      <c r="A55" s="2">
        <v>1985</v>
      </c>
      <c r="B55" s="20">
        <v>5769.49473807013</v>
      </c>
      <c r="C55" s="20">
        <v>115.9814</v>
      </c>
      <c r="D55" s="20">
        <v>49.7449999574943</v>
      </c>
      <c r="E55" s="20">
        <v>4184.78164503718</v>
      </c>
      <c r="F55" s="20">
        <v>148.409546394944</v>
      </c>
      <c r="G55" s="20">
        <v>79.2091894017906</v>
      </c>
      <c r="H55" s="20">
        <v>88.8067534449181</v>
      </c>
      <c r="I55" s="20">
        <v>88.80234</v>
      </c>
      <c r="J55" s="20">
        <v>100</v>
      </c>
      <c r="K55" s="20">
        <v>100</v>
      </c>
      <c r="L55" s="20">
        <v>100</v>
      </c>
      <c r="M55" s="20">
        <v>100</v>
      </c>
      <c r="N55" s="20">
        <v>28.1975233176761</v>
      </c>
    </row>
    <row r="56" spans="1:14" ht="12.75">
      <c r="A56" s="2">
        <v>1986</v>
      </c>
      <c r="B56" s="20">
        <v>5957.8054772917</v>
      </c>
      <c r="C56" s="20">
        <v>117.8494</v>
      </c>
      <c r="D56" s="20">
        <v>50.5543980477771</v>
      </c>
      <c r="E56" s="20">
        <v>4326.21926810674</v>
      </c>
      <c r="F56" s="20">
        <v>150.635474949424</v>
      </c>
      <c r="G56" s="20">
        <v>82.7035657137844</v>
      </c>
      <c r="H56" s="20">
        <v>89.739025283391</v>
      </c>
      <c r="I56" s="20">
        <v>89.73475</v>
      </c>
      <c r="J56" s="20">
        <v>100</v>
      </c>
      <c r="K56" s="20">
        <v>100</v>
      </c>
      <c r="L56" s="20">
        <v>100</v>
      </c>
      <c r="M56" s="20">
        <v>100</v>
      </c>
      <c r="N56" s="20">
        <v>28.7197904050109</v>
      </c>
    </row>
    <row r="57" spans="1:14" ht="12.75">
      <c r="A57" s="2">
        <v>1987</v>
      </c>
      <c r="B57" s="20">
        <v>6147.41355033549</v>
      </c>
      <c r="C57" s="20">
        <v>119.7474</v>
      </c>
      <c r="D57" s="20">
        <v>51.3365096055153</v>
      </c>
      <c r="E57" s="20">
        <v>4465.77811330262</v>
      </c>
      <c r="F57" s="20">
        <v>152.894657406257</v>
      </c>
      <c r="G57" s="20">
        <v>85.5915957285018</v>
      </c>
      <c r="H57" s="20">
        <v>90.6812728773851</v>
      </c>
      <c r="I57" s="20">
        <v>90.67694</v>
      </c>
      <c r="J57" s="20">
        <v>100</v>
      </c>
      <c r="K57" s="20">
        <v>100</v>
      </c>
      <c r="L57" s="20">
        <v>100</v>
      </c>
      <c r="M57" s="20">
        <v>100</v>
      </c>
      <c r="N57" s="20">
        <v>29.2082024909253</v>
      </c>
    </row>
    <row r="58" spans="1:14" ht="12.75">
      <c r="A58" s="2">
        <v>1988</v>
      </c>
      <c r="B58" s="20">
        <v>6336.51535180734</v>
      </c>
      <c r="C58" s="20">
        <v>121.676</v>
      </c>
      <c r="D58" s="20">
        <v>52.0769531526951</v>
      </c>
      <c r="E58" s="20">
        <v>4603.90336935643</v>
      </c>
      <c r="F58" s="20">
        <v>155.187692800417</v>
      </c>
      <c r="G58" s="20">
        <v>88.2454428534383</v>
      </c>
      <c r="H58" s="20">
        <v>91.6333798743616</v>
      </c>
      <c r="I58" s="20">
        <v>91.62903</v>
      </c>
      <c r="J58" s="20">
        <v>100</v>
      </c>
      <c r="K58" s="20">
        <v>100</v>
      </c>
      <c r="L58" s="20">
        <v>100</v>
      </c>
      <c r="M58" s="20">
        <v>100</v>
      </c>
      <c r="N58" s="20">
        <v>29.6666783704128</v>
      </c>
    </row>
    <row r="59" spans="1:14" ht="12.75">
      <c r="A59" s="2">
        <v>1989</v>
      </c>
      <c r="B59" s="20">
        <v>6526.64721911892</v>
      </c>
      <c r="C59" s="20">
        <v>123.6357</v>
      </c>
      <c r="D59" s="20">
        <v>52.7893417444874</v>
      </c>
      <c r="E59" s="20">
        <v>4743.83826580296</v>
      </c>
      <c r="F59" s="20">
        <v>157.513827844803</v>
      </c>
      <c r="G59" s="20">
        <v>90.9472866069488</v>
      </c>
      <c r="H59" s="20">
        <v>92.5939959117713</v>
      </c>
      <c r="I59" s="20">
        <v>92.59111</v>
      </c>
      <c r="J59" s="20">
        <v>100</v>
      </c>
      <c r="K59" s="20">
        <v>100</v>
      </c>
      <c r="L59" s="20">
        <v>100</v>
      </c>
      <c r="M59" s="20">
        <v>100</v>
      </c>
      <c r="N59" s="20">
        <v>30.1169638927003</v>
      </c>
    </row>
    <row r="60" spans="1:14" ht="12.75">
      <c r="A60" s="2">
        <v>1990</v>
      </c>
      <c r="B60" s="20">
        <v>6712.57217238576</v>
      </c>
      <c r="C60" s="20">
        <v>125.5077</v>
      </c>
      <c r="D60" s="20">
        <v>53.4833494071341</v>
      </c>
      <c r="E60" s="20">
        <v>4884.65835612576</v>
      </c>
      <c r="F60" s="20">
        <v>159.870851068846</v>
      </c>
      <c r="G60" s="20">
        <v>93.7639272215388</v>
      </c>
      <c r="H60" s="20">
        <v>93.5600873571775</v>
      </c>
      <c r="I60" s="20">
        <v>93.56033</v>
      </c>
      <c r="J60" s="20">
        <v>100</v>
      </c>
      <c r="K60" s="20">
        <v>100</v>
      </c>
      <c r="L60" s="20">
        <v>100</v>
      </c>
      <c r="M60" s="20">
        <v>100</v>
      </c>
      <c r="N60" s="20">
        <v>30.5537771486701</v>
      </c>
    </row>
    <row r="61" spans="1:14" ht="12.75">
      <c r="A61" s="2">
        <v>1991</v>
      </c>
      <c r="B61" s="20">
        <v>6889.46679277898</v>
      </c>
      <c r="C61" s="20">
        <v>126.9271</v>
      </c>
      <c r="D61" s="20">
        <v>54.2789269807549</v>
      </c>
      <c r="E61" s="20">
        <v>5023.95021272397</v>
      </c>
      <c r="F61" s="20">
        <v>162.258872653882</v>
      </c>
      <c r="G61" s="20">
        <v>96.1712849811827</v>
      </c>
      <c r="H61" s="20">
        <v>94.5313287048338</v>
      </c>
      <c r="I61" s="20">
        <v>94.52771</v>
      </c>
      <c r="J61" s="20">
        <v>100</v>
      </c>
      <c r="K61" s="20">
        <v>100</v>
      </c>
      <c r="L61" s="20">
        <v>100</v>
      </c>
      <c r="M61" s="20">
        <v>100</v>
      </c>
      <c r="N61" s="20">
        <v>30.9625608174948</v>
      </c>
    </row>
    <row r="62" spans="1:14" ht="12.75">
      <c r="A62" s="2">
        <v>1992</v>
      </c>
      <c r="B62" s="20">
        <v>7058.33699111887</v>
      </c>
      <c r="C62" s="20">
        <v>128.3223</v>
      </c>
      <c r="D62" s="20">
        <v>55.0047574826734</v>
      </c>
      <c r="E62" s="20">
        <v>5162.70022357134</v>
      </c>
      <c r="F62" s="20">
        <v>164.679023778024</v>
      </c>
      <c r="G62" s="20">
        <v>97.9843825931388</v>
      </c>
      <c r="H62" s="20">
        <v>95.5086516813777</v>
      </c>
      <c r="I62" s="20">
        <v>95.5041</v>
      </c>
      <c r="J62" s="20">
        <v>100</v>
      </c>
      <c r="K62" s="20">
        <v>100</v>
      </c>
      <c r="L62" s="20">
        <v>100</v>
      </c>
      <c r="M62" s="20">
        <v>100</v>
      </c>
      <c r="N62" s="20">
        <v>31.3500778977794</v>
      </c>
    </row>
    <row r="63" spans="1:14" ht="12.75">
      <c r="A63" s="2">
        <v>1993</v>
      </c>
      <c r="B63" s="20">
        <v>7229.8287900952</v>
      </c>
      <c r="C63" s="20">
        <v>129.7328</v>
      </c>
      <c r="D63" s="20">
        <v>55.7286113465153</v>
      </c>
      <c r="E63" s="20">
        <v>5307.49607981208</v>
      </c>
      <c r="F63" s="20">
        <v>167.134510705333</v>
      </c>
      <c r="G63" s="20">
        <v>100</v>
      </c>
      <c r="H63" s="20">
        <v>96.5140158893709</v>
      </c>
      <c r="I63" s="20">
        <v>96.4905699999999</v>
      </c>
      <c r="J63" s="20">
        <v>100.02</v>
      </c>
      <c r="K63" s="20">
        <v>100</v>
      </c>
      <c r="L63" s="20">
        <v>100.02</v>
      </c>
      <c r="M63" s="20">
        <v>100</v>
      </c>
      <c r="N63" s="20">
        <v>31.7558358080186</v>
      </c>
    </row>
    <row r="64" spans="1:14" ht="12.75">
      <c r="A64" s="2">
        <v>1994</v>
      </c>
      <c r="B64" s="20">
        <v>7414.01944811539</v>
      </c>
      <c r="C64" s="20">
        <v>131.1589</v>
      </c>
      <c r="D64" s="20">
        <v>56.5270023468891</v>
      </c>
      <c r="E64" s="20">
        <v>5465.78874033034</v>
      </c>
      <c r="F64" s="20">
        <v>169.626654284776</v>
      </c>
      <c r="G64" s="20">
        <v>102.790258630559</v>
      </c>
      <c r="H64" s="20">
        <v>97.567060951438</v>
      </c>
      <c r="I64" s="20">
        <v>97.48723</v>
      </c>
      <c r="J64" s="20">
        <v>100.0717</v>
      </c>
      <c r="K64" s="20">
        <v>100</v>
      </c>
      <c r="L64" s="20">
        <v>100.0717</v>
      </c>
      <c r="M64" s="20">
        <v>100</v>
      </c>
      <c r="N64" s="20">
        <v>32.2224638773701</v>
      </c>
    </row>
    <row r="65" spans="1:14" ht="12.75">
      <c r="A65" s="2">
        <v>1995</v>
      </c>
      <c r="B65" s="20">
        <v>7617.33312958057</v>
      </c>
      <c r="C65" s="20">
        <v>132.6006</v>
      </c>
      <c r="D65" s="20">
        <v>57.4456912682188</v>
      </c>
      <c r="E65" s="20">
        <v>5642.93235282612</v>
      </c>
      <c r="F65" s="20">
        <v>172.155958818052</v>
      </c>
      <c r="G65" s="20">
        <v>106.251815530608</v>
      </c>
      <c r="H65" s="20">
        <v>98.7003492666911</v>
      </c>
      <c r="I65" s="20">
        <v>98.49418</v>
      </c>
      <c r="J65" s="20">
        <v>100.1647107372</v>
      </c>
      <c r="K65" s="20">
        <v>100.0068</v>
      </c>
      <c r="L65" s="20">
        <v>100.1579</v>
      </c>
      <c r="M65" s="20">
        <v>100</v>
      </c>
      <c r="N65" s="20">
        <v>32.7780251788437</v>
      </c>
    </row>
    <row r="66" spans="1:14" ht="12.75">
      <c r="A66" s="2">
        <v>1996</v>
      </c>
      <c r="B66" s="20">
        <v>7841.53325000507</v>
      </c>
      <c r="C66" s="20">
        <v>134.0581</v>
      </c>
      <c r="D66" s="20">
        <v>58.4935430981423</v>
      </c>
      <c r="E66" s="20">
        <v>5839.18296405482</v>
      </c>
      <c r="F66" s="20">
        <v>174.722962238942</v>
      </c>
      <c r="G66" s="20">
        <v>110.485037880488</v>
      </c>
      <c r="H66" s="20">
        <v>99.9047154161647</v>
      </c>
      <c r="I66" s="20">
        <v>99.51155</v>
      </c>
      <c r="J66" s="20">
        <v>100.3593745648</v>
      </c>
      <c r="K66" s="20">
        <v>100.1104</v>
      </c>
      <c r="L66" s="20">
        <v>100.2487</v>
      </c>
      <c r="M66" s="20">
        <v>100</v>
      </c>
      <c r="N66" s="20">
        <v>33.4196655621569</v>
      </c>
    </row>
    <row r="67" spans="1:14" ht="12.75">
      <c r="A67" s="2">
        <v>1997</v>
      </c>
      <c r="B67" s="20">
        <v>8091.23939356132</v>
      </c>
      <c r="C67" s="20">
        <v>135.8317</v>
      </c>
      <c r="D67" s="20">
        <v>59.5681228576343</v>
      </c>
      <c r="E67" s="20">
        <v>6057.32719202063</v>
      </c>
      <c r="F67" s="20">
        <v>177.328259432255</v>
      </c>
      <c r="G67" s="20">
        <v>115.434432529472</v>
      </c>
      <c r="H67" s="20">
        <v>101.176222981378</v>
      </c>
      <c r="I67" s="20">
        <v>100.5394</v>
      </c>
      <c r="J67" s="20">
        <v>100.6244639</v>
      </c>
      <c r="K67" s="20">
        <v>100.2835</v>
      </c>
      <c r="L67" s="20">
        <v>100.34</v>
      </c>
      <c r="M67" s="20">
        <v>100</v>
      </c>
      <c r="N67" s="20">
        <v>34.1588374656928</v>
      </c>
    </row>
    <row r="68" spans="1:14" ht="12.75">
      <c r="A68" s="2">
        <v>1998</v>
      </c>
      <c r="B68" s="20">
        <v>8366.53496735016</v>
      </c>
      <c r="C68" s="20">
        <v>137.3214</v>
      </c>
      <c r="D68" s="20">
        <v>60.9266652346259</v>
      </c>
      <c r="E68" s="20">
        <v>6297.44874740489</v>
      </c>
      <c r="F68" s="20">
        <v>179.97226911717</v>
      </c>
      <c r="G68" s="20">
        <v>121.672730149064</v>
      </c>
      <c r="H68" s="20">
        <v>102.49463325274</v>
      </c>
      <c r="I68" s="20">
        <v>101.5779</v>
      </c>
      <c r="J68" s="20">
        <v>100.8968004576</v>
      </c>
      <c r="K68" s="20">
        <v>100.4584</v>
      </c>
      <c r="L68" s="20">
        <v>100.4364</v>
      </c>
      <c r="M68" s="20">
        <v>100</v>
      </c>
      <c r="N68" s="20">
        <v>34.9912171374855</v>
      </c>
    </row>
    <row r="69" spans="1:14" ht="12.75">
      <c r="A69" s="2">
        <v>1999</v>
      </c>
      <c r="B69" s="20">
        <v>8661.51487760084</v>
      </c>
      <c r="C69" s="20">
        <v>138.8276</v>
      </c>
      <c r="D69" s="20">
        <v>62.3904387715471</v>
      </c>
      <c r="E69" s="20">
        <v>6554.99262098438</v>
      </c>
      <c r="F69" s="20">
        <v>182.65642766532</v>
      </c>
      <c r="G69" s="20">
        <v>129.143686929922</v>
      </c>
      <c r="H69" s="20">
        <v>103.829305900027</v>
      </c>
      <c r="I69" s="20">
        <v>102.6271</v>
      </c>
      <c r="J69" s="20">
        <v>101.1758138368</v>
      </c>
      <c r="K69" s="20">
        <v>100.6336</v>
      </c>
      <c r="L69" s="20">
        <v>100.5388</v>
      </c>
      <c r="M69" s="20">
        <v>100</v>
      </c>
      <c r="N69" s="20">
        <v>35.8870076721036</v>
      </c>
    </row>
    <row r="70" spans="1:14" ht="12.75">
      <c r="A70" s="2">
        <v>2000</v>
      </c>
      <c r="B70" s="20">
        <v>8965.54026529801</v>
      </c>
      <c r="C70" s="20">
        <v>140.3503</v>
      </c>
      <c r="D70" s="20">
        <v>63.8797370956671</v>
      </c>
      <c r="E70" s="20">
        <v>6819.80444433028</v>
      </c>
      <c r="F70" s="20">
        <v>185.377035984923</v>
      </c>
      <c r="G70" s="20">
        <v>136.614416107549</v>
      </c>
      <c r="H70" s="20">
        <v>105.156090279441</v>
      </c>
      <c r="I70" s="20">
        <v>103.6871</v>
      </c>
      <c r="J70" s="20">
        <v>101.4441353289</v>
      </c>
      <c r="K70" s="20">
        <v>100.7839</v>
      </c>
      <c r="L70" s="20">
        <v>100.6551</v>
      </c>
      <c r="M70" s="20">
        <v>100</v>
      </c>
      <c r="N70" s="20">
        <v>36.7888309795014</v>
      </c>
    </row>
    <row r="71" spans="1:14" ht="12.75">
      <c r="A71" s="2">
        <v>2001</v>
      </c>
      <c r="B71" s="20">
        <v>9256.18090952398</v>
      </c>
      <c r="C71" s="20">
        <v>141.8897</v>
      </c>
      <c r="D71" s="20">
        <v>65.2350446122867</v>
      </c>
      <c r="E71" s="20">
        <v>7069.41484772695</v>
      </c>
      <c r="F71" s="20">
        <v>188.110032487941</v>
      </c>
      <c r="G71" s="20">
        <v>144.234243477032</v>
      </c>
      <c r="H71" s="20">
        <v>106.444140434869</v>
      </c>
      <c r="I71" s="20">
        <v>104.7581</v>
      </c>
      <c r="J71" s="20">
        <v>101.6572951266</v>
      </c>
      <c r="K71" s="20">
        <v>100.8643</v>
      </c>
      <c r="L71" s="20">
        <v>100.7862</v>
      </c>
      <c r="M71" s="20">
        <v>100</v>
      </c>
      <c r="N71" s="20">
        <v>37.5812749284392</v>
      </c>
    </row>
    <row r="72" spans="1:14" ht="12.75">
      <c r="A72" s="2">
        <v>2002</v>
      </c>
      <c r="B72" s="20">
        <v>9532.80430272931</v>
      </c>
      <c r="C72" s="20">
        <v>143.4464</v>
      </c>
      <c r="D72" s="20">
        <v>66.4555144132534</v>
      </c>
      <c r="E72" s="20">
        <v>7303.7823837284</v>
      </c>
      <c r="F72" s="20">
        <v>190.83717696847</v>
      </c>
      <c r="G72" s="20">
        <v>148.159418392533</v>
      </c>
      <c r="H72" s="20">
        <v>107.725269167173</v>
      </c>
      <c r="I72" s="20">
        <v>105.840149345873</v>
      </c>
      <c r="J72" s="20">
        <v>101.742642026115</v>
      </c>
      <c r="K72" s="20">
        <v>100.9329</v>
      </c>
      <c r="L72" s="20">
        <v>100.9324</v>
      </c>
      <c r="M72" s="20">
        <v>99.87106</v>
      </c>
      <c r="N72" s="20">
        <v>38.2723246054677</v>
      </c>
    </row>
    <row r="73" spans="1:14" ht="12.75">
      <c r="A73" s="2">
        <v>2003</v>
      </c>
      <c r="B73" s="20">
        <v>9801.89321525556</v>
      </c>
      <c r="C73" s="20">
        <v>145.0399</v>
      </c>
      <c r="D73" s="20">
        <v>67.5806672181624</v>
      </c>
      <c r="E73" s="20">
        <v>7529.68744385176</v>
      </c>
      <c r="F73" s="20">
        <v>193.548074237956</v>
      </c>
      <c r="G73" s="20">
        <v>151.811344452086</v>
      </c>
      <c r="H73" s="20">
        <v>109.017223383408</v>
      </c>
      <c r="I73" s="20">
        <v>106.933368439531</v>
      </c>
      <c r="J73" s="20">
        <v>101.939258005713</v>
      </c>
      <c r="K73" s="20">
        <v>101.0017</v>
      </c>
      <c r="L73" s="20">
        <v>101.0889</v>
      </c>
      <c r="M73" s="20">
        <v>99.84109</v>
      </c>
      <c r="N73" s="20">
        <v>38.9034480115489</v>
      </c>
    </row>
    <row r="74" spans="1:14" ht="12.75">
      <c r="A74" s="2">
        <v>2004</v>
      </c>
      <c r="B74" s="20">
        <v>10085.8273208408</v>
      </c>
      <c r="C74" s="20">
        <v>146.6871</v>
      </c>
      <c r="D74" s="20">
        <v>68.757425300799</v>
      </c>
      <c r="E74" s="20">
        <v>7770.83086434864</v>
      </c>
      <c r="F74" s="20">
        <v>196.240708088726</v>
      </c>
      <c r="G74" s="20">
        <v>156.499534631275</v>
      </c>
      <c r="H74" s="20">
        <v>110.351420708169</v>
      </c>
      <c r="I74" s="20">
        <v>108.037877899411</v>
      </c>
      <c r="J74" s="20">
        <v>102.137082519465</v>
      </c>
      <c r="K74" s="20">
        <v>101.0704</v>
      </c>
      <c r="L74" s="20">
        <v>101.2466</v>
      </c>
      <c r="M74" s="20">
        <v>99.81114</v>
      </c>
      <c r="N74" s="20">
        <v>39.5984652727364</v>
      </c>
    </row>
    <row r="75" spans="1:14" ht="12.75">
      <c r="A75" s="2">
        <v>2005</v>
      </c>
      <c r="B75" s="20">
        <v>10390.1504572085</v>
      </c>
      <c r="C75" s="20">
        <v>148.3422</v>
      </c>
      <c r="D75" s="20">
        <v>70.041771371926</v>
      </c>
      <c r="E75" s="20">
        <v>8033.13351356692</v>
      </c>
      <c r="F75" s="20">
        <v>198.905257158096</v>
      </c>
      <c r="G75" s="20">
        <v>163.121429571367</v>
      </c>
      <c r="H75" s="20">
        <v>111.708799084154</v>
      </c>
      <c r="I75" s="20">
        <v>109.153803737817</v>
      </c>
      <c r="J75" s="20">
        <v>102.335400358167</v>
      </c>
      <c r="K75" s="20">
        <v>101.1392</v>
      </c>
      <c r="L75" s="20">
        <v>101.4046</v>
      </c>
      <c r="M75" s="20">
        <v>99.7812</v>
      </c>
      <c r="N75" s="20">
        <v>40.3867330021444</v>
      </c>
    </row>
    <row r="76" spans="1:14" ht="12.75">
      <c r="A76" s="2">
        <v>2006</v>
      </c>
      <c r="B76" s="20">
        <v>10711.5535457185</v>
      </c>
      <c r="C76" s="20">
        <v>149.9711</v>
      </c>
      <c r="D76" s="20">
        <v>71.4241180181953</v>
      </c>
      <c r="E76" s="20">
        <v>8313.47469247566</v>
      </c>
      <c r="F76" s="20">
        <v>201.513410403502</v>
      </c>
      <c r="G76" s="20">
        <v>170.424498390648</v>
      </c>
      <c r="H76" s="20">
        <v>113.081559451446</v>
      </c>
      <c r="I76" s="20">
        <v>110.281252460961</v>
      </c>
      <c r="J76" s="20">
        <v>102.534100887563</v>
      </c>
      <c r="K76" s="20">
        <v>101.2081</v>
      </c>
      <c r="L76" s="20">
        <v>101.5628</v>
      </c>
      <c r="M76" s="20">
        <v>99.75126</v>
      </c>
      <c r="N76" s="20">
        <v>41.2551932689199</v>
      </c>
    </row>
    <row r="77" spans="1:14" ht="12.75">
      <c r="A77" s="2">
        <v>2007</v>
      </c>
      <c r="B77" s="20">
        <v>11043.4232882081</v>
      </c>
      <c r="C77" s="20">
        <v>151.5484</v>
      </c>
      <c r="D77" s="20">
        <v>72.8706029770565</v>
      </c>
      <c r="E77" s="20">
        <v>8605.43286674923</v>
      </c>
      <c r="F77" s="20">
        <v>204.033394905901</v>
      </c>
      <c r="G77" s="20">
        <v>178.335238524169</v>
      </c>
      <c r="H77" s="20">
        <v>114.471431807453</v>
      </c>
      <c r="I77" s="20">
        <v>111.420345589853</v>
      </c>
      <c r="J77" s="20">
        <v>102.733103691181</v>
      </c>
      <c r="K77" s="20">
        <v>101.277</v>
      </c>
      <c r="L77" s="20">
        <v>101.7212</v>
      </c>
      <c r="M77" s="20">
        <v>99.72134</v>
      </c>
      <c r="N77" s="20">
        <v>42.1765901151524</v>
      </c>
    </row>
    <row r="78" spans="1:14" ht="12.75">
      <c r="A78" s="2">
        <v>2008</v>
      </c>
      <c r="B78" s="20">
        <v>11382.3161092662</v>
      </c>
      <c r="C78" s="20">
        <v>153.0529</v>
      </c>
      <c r="D78" s="20">
        <v>74.3685099025647</v>
      </c>
      <c r="E78" s="20">
        <v>8905.64407602311</v>
      </c>
      <c r="F78" s="20">
        <v>206.436622145244</v>
      </c>
      <c r="G78" s="20">
        <v>186.882061120715</v>
      </c>
      <c r="H78" s="20">
        <v>115.878292386921</v>
      </c>
      <c r="I78" s="20">
        <v>112.571204907277</v>
      </c>
      <c r="J78" s="20">
        <v>102.932590890381</v>
      </c>
      <c r="K78" s="20">
        <v>101.346</v>
      </c>
      <c r="L78" s="20">
        <v>101.8799</v>
      </c>
      <c r="M78" s="20">
        <v>99.6914199999999</v>
      </c>
      <c r="N78" s="20">
        <v>43.139845941469</v>
      </c>
    </row>
    <row r="79" spans="1:14" ht="12.75">
      <c r="A79" s="2">
        <v>2009</v>
      </c>
      <c r="B79" s="20">
        <v>11725.4788613403</v>
      </c>
      <c r="C79" s="20">
        <v>154.4681</v>
      </c>
      <c r="D79" s="20">
        <v>75.908740130424</v>
      </c>
      <c r="E79" s="20">
        <v>9211.42370946401</v>
      </c>
      <c r="F79" s="20">
        <v>208.695435077021</v>
      </c>
      <c r="G79" s="20">
        <v>195.871635841434</v>
      </c>
      <c r="H79" s="20">
        <v>117.302512946396</v>
      </c>
      <c r="I79" s="20">
        <v>113.733952469632</v>
      </c>
      <c r="J79" s="20">
        <v>103.132380949597</v>
      </c>
      <c r="K79" s="20">
        <v>101.415</v>
      </c>
      <c r="L79" s="20">
        <v>102.0388</v>
      </c>
      <c r="M79" s="20">
        <v>99.66152</v>
      </c>
      <c r="N79" s="20">
        <v>44.138117856121</v>
      </c>
    </row>
    <row r="80" spans="1:14" ht="12.75">
      <c r="A80" s="2">
        <v>2010</v>
      </c>
      <c r="B80" s="20">
        <v>12070.0040857585</v>
      </c>
      <c r="C80" s="20">
        <v>155.7829</v>
      </c>
      <c r="D80" s="20">
        <v>77.479646904497</v>
      </c>
      <c r="E80" s="20">
        <v>9519.84895180787</v>
      </c>
      <c r="F80" s="20">
        <v>210.791315777987</v>
      </c>
      <c r="G80" s="20">
        <v>205.076230285645</v>
      </c>
      <c r="H80" s="20">
        <v>118.744179830218</v>
      </c>
      <c r="I80" s="20">
        <v>114.908709259308</v>
      </c>
      <c r="J80" s="20">
        <v>103.332544037571</v>
      </c>
      <c r="K80" s="20">
        <v>101.484</v>
      </c>
      <c r="L80" s="20">
        <v>102.198</v>
      </c>
      <c r="M80" s="20">
        <v>99.63161</v>
      </c>
      <c r="N80" s="20">
        <v>45.1624343093645</v>
      </c>
    </row>
    <row r="81" spans="1:14" ht="12.75">
      <c r="A81" s="2">
        <v>2011</v>
      </c>
      <c r="B81" s="20">
        <v>12413.8401096822</v>
      </c>
      <c r="C81" s="20">
        <v>156.9913</v>
      </c>
      <c r="D81" s="20">
        <v>79.0734270604946</v>
      </c>
      <c r="E81" s="20">
        <v>9828.8425153264</v>
      </c>
      <c r="F81" s="20">
        <v>212.716980981025</v>
      </c>
      <c r="G81" s="20">
        <v>214.450660476227</v>
      </c>
      <c r="H81" s="20">
        <v>120.203602185449</v>
      </c>
      <c r="I81" s="20">
        <v>116.095600035942</v>
      </c>
      <c r="J81" s="20">
        <v>103.533122613333</v>
      </c>
      <c r="K81" s="20">
        <v>101.5531</v>
      </c>
      <c r="L81" s="20">
        <v>102.3574</v>
      </c>
      <c r="M81" s="20">
        <v>99.60173</v>
      </c>
      <c r="N81" s="20">
        <v>46.2061959980672</v>
      </c>
    </row>
    <row r="82" spans="1:14" ht="12.75">
      <c r="A82" s="2">
        <v>2012</v>
      </c>
      <c r="B82" s="20">
        <v>12756.1831742144</v>
      </c>
      <c r="C82" s="20">
        <v>158.0931</v>
      </c>
      <c r="D82" s="20">
        <v>80.6877920302303</v>
      </c>
      <c r="E82" s="20">
        <v>10137.5877510303</v>
      </c>
      <c r="F82" s="20">
        <v>214.47402695751</v>
      </c>
      <c r="G82" s="20">
        <v>223.931361800433</v>
      </c>
      <c r="H82" s="20">
        <v>121.680896538056</v>
      </c>
      <c r="I82" s="20">
        <v>117.294750377891</v>
      </c>
      <c r="J82" s="20">
        <v>103.734187237518</v>
      </c>
      <c r="K82" s="20">
        <v>101.6223</v>
      </c>
      <c r="L82" s="20">
        <v>102.5171</v>
      </c>
      <c r="M82" s="20">
        <v>99.57185</v>
      </c>
      <c r="N82" s="20">
        <v>47.2672047745841</v>
      </c>
    </row>
    <row r="83" spans="1:14" ht="12.75">
      <c r="A83" s="2">
        <v>2013</v>
      </c>
      <c r="B83" s="20">
        <v>13096.4347106492</v>
      </c>
      <c r="C83" s="20">
        <v>159.0942</v>
      </c>
      <c r="D83" s="20">
        <v>82.318743930635</v>
      </c>
      <c r="E83" s="20">
        <v>10445.4713681006</v>
      </c>
      <c r="F83" s="20">
        <v>216.073885625177</v>
      </c>
      <c r="G83" s="20">
        <v>233.486694499012</v>
      </c>
      <c r="H83" s="20">
        <v>123.176368520848</v>
      </c>
      <c r="I83" s="20">
        <v>118.506286828596</v>
      </c>
      <c r="J83" s="20">
        <v>103.935432805093</v>
      </c>
      <c r="K83" s="20">
        <v>101.6914</v>
      </c>
      <c r="L83" s="20">
        <v>102.677</v>
      </c>
      <c r="M83" s="20">
        <v>99.54197</v>
      </c>
      <c r="N83" s="20">
        <v>48.3421276841404</v>
      </c>
    </row>
    <row r="84" ht="12.75">
      <c r="A84" s="2"/>
    </row>
    <row r="85" ht="12.75">
      <c r="A85" s="1" t="s">
        <v>350</v>
      </c>
    </row>
  </sheetData>
  <sheetProtection/>
  <hyperlinks>
    <hyperlink ref="A2" r:id="rId1" display="For details about the construction of the potential series, see CBO's Method for Estimating Potential Output: An Update, August 2001."/>
  </hyperlinks>
  <printOptions/>
  <pageMargins left="0.75" right="0.75" top="1" bottom="1" header="0.5" footer="0.5"/>
  <pageSetup horizontalDpi="1200" verticalDpi="1200" orientation="portrait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85</v>
      </c>
    </row>
    <row r="2" ht="12.75">
      <c r="A2" s="1"/>
    </row>
    <row r="3" ht="12.75">
      <c r="A3" s="1" t="s">
        <v>353</v>
      </c>
    </row>
    <row r="4" ht="12.75">
      <c r="A4" s="1"/>
    </row>
    <row r="6" spans="2:6" ht="12.75">
      <c r="B6" s="34" t="s">
        <v>33</v>
      </c>
      <c r="C6" s="34"/>
      <c r="D6" s="34"/>
      <c r="F6" s="17"/>
    </row>
    <row r="7" spans="2:6" ht="12.75">
      <c r="B7" s="18" t="s">
        <v>86</v>
      </c>
      <c r="C7" s="19"/>
      <c r="D7" s="18" t="s">
        <v>87</v>
      </c>
      <c r="F7" s="16" t="s">
        <v>88</v>
      </c>
    </row>
    <row r="8" spans="1:6" ht="12.75">
      <c r="A8" s="1" t="s">
        <v>89</v>
      </c>
      <c r="B8" s="20">
        <v>1569.61685222908</v>
      </c>
      <c r="C8" s="20"/>
      <c r="D8" s="20">
        <v>273.928228244961</v>
      </c>
      <c r="F8" s="21">
        <v>5.248852</v>
      </c>
    </row>
    <row r="9" spans="1:6" ht="12.75">
      <c r="A9" s="1" t="s">
        <v>90</v>
      </c>
      <c r="B9" s="20">
        <v>1585.95101377538</v>
      </c>
      <c r="C9" s="20"/>
      <c r="D9" s="20">
        <v>273.648657221227</v>
      </c>
      <c r="F9" s="21">
        <v>5.255639</v>
      </c>
    </row>
    <row r="10" spans="1:6" ht="12.75">
      <c r="A10" s="1" t="s">
        <v>91</v>
      </c>
      <c r="B10" s="20">
        <v>1602.84438080012</v>
      </c>
      <c r="C10" s="20"/>
      <c r="D10" s="20">
        <v>274.902274449272</v>
      </c>
      <c r="F10" s="21">
        <v>5.260385</v>
      </c>
    </row>
    <row r="11" spans="1:6" ht="12.75">
      <c r="A11" s="1" t="s">
        <v>92</v>
      </c>
      <c r="B11" s="20">
        <v>1620.30767538747</v>
      </c>
      <c r="C11" s="20"/>
      <c r="D11" s="20">
        <v>278.275925368842</v>
      </c>
      <c r="F11" s="21">
        <v>5.263168</v>
      </c>
    </row>
    <row r="12" spans="1:6" ht="12.75">
      <c r="A12" s="1" t="s">
        <v>93</v>
      </c>
      <c r="B12" s="20">
        <v>1639.61720452617</v>
      </c>
      <c r="C12" s="20"/>
      <c r="D12" s="20">
        <v>280.471957791432</v>
      </c>
      <c r="F12" s="21">
        <v>5.25819</v>
      </c>
    </row>
    <row r="13" spans="1:6" ht="12.75">
      <c r="A13" s="1" t="s">
        <v>94</v>
      </c>
      <c r="B13" s="20">
        <v>1658.36574692539</v>
      </c>
      <c r="C13" s="20"/>
      <c r="D13" s="20">
        <v>284.800481594149</v>
      </c>
      <c r="F13" s="21">
        <v>5.262004</v>
      </c>
    </row>
    <row r="14" spans="1:6" ht="12.75">
      <c r="A14" s="1" t="s">
        <v>95</v>
      </c>
      <c r="B14" s="20">
        <v>1677.82611477258</v>
      </c>
      <c r="C14" s="20"/>
      <c r="D14" s="20">
        <v>294.327237579852</v>
      </c>
      <c r="F14" s="21">
        <v>5.268869</v>
      </c>
    </row>
    <row r="15" spans="1:6" ht="12.75">
      <c r="A15" s="1" t="s">
        <v>96</v>
      </c>
      <c r="B15" s="20">
        <v>1697.73806520871</v>
      </c>
      <c r="C15" s="20"/>
      <c r="D15" s="20">
        <v>303.589579883328</v>
      </c>
      <c r="F15" s="21">
        <v>5.278982</v>
      </c>
    </row>
    <row r="16" spans="1:6" ht="12.75">
      <c r="A16" s="1" t="s">
        <v>97</v>
      </c>
      <c r="B16" s="20">
        <v>1718.03456076131</v>
      </c>
      <c r="C16" s="20"/>
      <c r="D16" s="20">
        <v>318.719488933827</v>
      </c>
      <c r="F16" s="21">
        <v>5.294321</v>
      </c>
    </row>
    <row r="17" spans="1:6" ht="12.75">
      <c r="A17" s="1" t="s">
        <v>98</v>
      </c>
      <c r="B17" s="20">
        <v>1738.59208451181</v>
      </c>
      <c r="C17" s="20"/>
      <c r="D17" s="20">
        <v>324.442277692954</v>
      </c>
      <c r="F17" s="21">
        <v>5.309004</v>
      </c>
    </row>
    <row r="18" spans="1:6" ht="12.75">
      <c r="A18" s="1" t="s">
        <v>99</v>
      </c>
      <c r="B18" s="20">
        <v>1759.18947111596</v>
      </c>
      <c r="C18" s="20"/>
      <c r="D18" s="20">
        <v>328.330908559734</v>
      </c>
      <c r="F18" s="21">
        <v>5.32454</v>
      </c>
    </row>
    <row r="19" spans="1:6" ht="12.75">
      <c r="A19" s="1" t="s">
        <v>100</v>
      </c>
      <c r="B19" s="20">
        <v>1779.9315341489</v>
      </c>
      <c r="C19" s="20"/>
      <c r="D19" s="20">
        <v>335.806829007031</v>
      </c>
      <c r="F19" s="21">
        <v>5.340189</v>
      </c>
    </row>
    <row r="20" spans="1:6" ht="12.75">
      <c r="A20" s="1" t="s">
        <v>101</v>
      </c>
      <c r="B20" s="20">
        <v>1800.54155947406</v>
      </c>
      <c r="C20" s="20"/>
      <c r="D20" s="20">
        <v>339.067934670416</v>
      </c>
      <c r="F20" s="21">
        <v>5.359446</v>
      </c>
    </row>
    <row r="21" spans="1:6" ht="12.75">
      <c r="A21" s="1" t="s">
        <v>102</v>
      </c>
      <c r="B21" s="20">
        <v>1820.85628986877</v>
      </c>
      <c r="C21" s="20"/>
      <c r="D21" s="20">
        <v>343.487375946002</v>
      </c>
      <c r="F21" s="21">
        <v>5.370636</v>
      </c>
    </row>
    <row r="22" spans="1:6" ht="12.75">
      <c r="A22" s="1" t="s">
        <v>103</v>
      </c>
      <c r="B22" s="20">
        <v>1840.74576316023</v>
      </c>
      <c r="C22" s="20"/>
      <c r="D22" s="20">
        <v>351.317556266808</v>
      </c>
      <c r="F22" s="21">
        <v>5.377612</v>
      </c>
    </row>
    <row r="23" spans="1:6" ht="12.75">
      <c r="A23" s="1" t="s">
        <v>104</v>
      </c>
      <c r="B23" s="20">
        <v>1859.98967441981</v>
      </c>
      <c r="C23" s="20"/>
      <c r="D23" s="20">
        <v>356.053832432397</v>
      </c>
      <c r="F23" s="21">
        <v>5.380342</v>
      </c>
    </row>
    <row r="24" spans="1:6" ht="12.75">
      <c r="A24" s="1" t="s">
        <v>105</v>
      </c>
      <c r="B24" s="20">
        <v>1878.53190348313</v>
      </c>
      <c r="C24" s="20"/>
      <c r="D24" s="20">
        <v>359.826283986305</v>
      </c>
      <c r="F24" s="21">
        <v>5.374089</v>
      </c>
    </row>
    <row r="25" spans="1:6" ht="12.75">
      <c r="A25" s="1" t="s">
        <v>106</v>
      </c>
      <c r="B25" s="20">
        <v>1896.30799056171</v>
      </c>
      <c r="C25" s="20"/>
      <c r="D25" s="20">
        <v>363.697025662231</v>
      </c>
      <c r="F25" s="21">
        <v>5.372505</v>
      </c>
    </row>
    <row r="26" spans="1:6" ht="12.75">
      <c r="A26" s="1" t="s">
        <v>107</v>
      </c>
      <c r="B26" s="20">
        <v>1913.20960568435</v>
      </c>
      <c r="C26" s="20"/>
      <c r="D26" s="20">
        <v>368.517795115471</v>
      </c>
      <c r="F26" s="21">
        <v>5.3711</v>
      </c>
    </row>
    <row r="27" spans="1:6" ht="12.75">
      <c r="A27" s="1" t="s">
        <v>108</v>
      </c>
      <c r="B27" s="20">
        <v>1929.27728668101</v>
      </c>
      <c r="C27" s="20"/>
      <c r="D27" s="20">
        <v>372.613105829252</v>
      </c>
      <c r="F27" s="21">
        <v>5.370348</v>
      </c>
    </row>
    <row r="28" spans="1:6" ht="12.75">
      <c r="A28" s="1" t="s">
        <v>109</v>
      </c>
      <c r="B28" s="20">
        <v>1944.79345973978</v>
      </c>
      <c r="C28" s="20"/>
      <c r="D28" s="20">
        <v>376.887902014956</v>
      </c>
      <c r="F28" s="21">
        <v>5.372427</v>
      </c>
    </row>
    <row r="29" spans="1:6" ht="12.75">
      <c r="A29" s="1" t="s">
        <v>110</v>
      </c>
      <c r="B29" s="20">
        <v>1959.95224647718</v>
      </c>
      <c r="C29" s="20"/>
      <c r="D29" s="20">
        <v>379.964778787682</v>
      </c>
      <c r="F29" s="21">
        <v>5.372669</v>
      </c>
    </row>
    <row r="30" spans="1:6" ht="12.75">
      <c r="A30" s="1" t="s">
        <v>111</v>
      </c>
      <c r="B30" s="20">
        <v>1975.04830901016</v>
      </c>
      <c r="C30" s="20"/>
      <c r="D30" s="20">
        <v>383.621393207026</v>
      </c>
      <c r="F30" s="21">
        <v>5.373093</v>
      </c>
    </row>
    <row r="31" spans="1:6" ht="12.75">
      <c r="A31" s="1" t="s">
        <v>112</v>
      </c>
      <c r="B31" s="20">
        <v>1990.22119454233</v>
      </c>
      <c r="C31" s="20"/>
      <c r="D31" s="20">
        <v>387.600513096943</v>
      </c>
      <c r="F31" s="21">
        <v>5.373845</v>
      </c>
    </row>
    <row r="32" spans="1:6" ht="12.75">
      <c r="A32" s="1" t="s">
        <v>113</v>
      </c>
      <c r="B32" s="20">
        <v>2005.4690833982</v>
      </c>
      <c r="C32" s="20"/>
      <c r="D32" s="20">
        <v>392.372240039786</v>
      </c>
      <c r="F32" s="21">
        <v>5.372774</v>
      </c>
    </row>
    <row r="33" spans="1:6" ht="12.75">
      <c r="A33" s="1" t="s">
        <v>114</v>
      </c>
      <c r="B33" s="20">
        <v>2020.86301115302</v>
      </c>
      <c r="C33" s="20"/>
      <c r="D33" s="20">
        <v>397.179694970475</v>
      </c>
      <c r="F33" s="21">
        <v>5.375903</v>
      </c>
    </row>
    <row r="34" spans="1:6" ht="12.75">
      <c r="A34" s="1" t="s">
        <v>115</v>
      </c>
      <c r="B34" s="20">
        <v>2036.4030788336</v>
      </c>
      <c r="C34" s="20"/>
      <c r="D34" s="20">
        <v>403.128280882789</v>
      </c>
      <c r="F34" s="21">
        <v>5.380863</v>
      </c>
    </row>
    <row r="35" spans="1:6" ht="12.75">
      <c r="A35" s="1" t="s">
        <v>116</v>
      </c>
      <c r="B35" s="20">
        <v>2052.20780694677</v>
      </c>
      <c r="C35" s="20"/>
      <c r="D35" s="20">
        <v>410.380108970776</v>
      </c>
      <c r="F35" s="21">
        <v>5.38737</v>
      </c>
    </row>
    <row r="36" spans="1:6" ht="12.75">
      <c r="A36" s="1" t="s">
        <v>117</v>
      </c>
      <c r="B36" s="20">
        <v>2068.38829480354</v>
      </c>
      <c r="C36" s="20"/>
      <c r="D36" s="20">
        <v>417.731331159245</v>
      </c>
      <c r="F36" s="21">
        <v>5.399583</v>
      </c>
    </row>
    <row r="37" spans="1:6" ht="12.75">
      <c r="A37" s="1" t="s">
        <v>118</v>
      </c>
      <c r="B37" s="20">
        <v>2085.0135273982</v>
      </c>
      <c r="C37" s="20"/>
      <c r="D37" s="20">
        <v>423.550293996017</v>
      </c>
      <c r="F37" s="21">
        <v>5.405068</v>
      </c>
    </row>
    <row r="38" spans="1:6" ht="12.75">
      <c r="A38" s="1" t="s">
        <v>119</v>
      </c>
      <c r="B38" s="20">
        <v>2102.23056381612</v>
      </c>
      <c r="C38" s="20"/>
      <c r="D38" s="20">
        <v>432.446538352167</v>
      </c>
      <c r="F38" s="21">
        <v>5.408066</v>
      </c>
    </row>
    <row r="39" spans="1:6" ht="12.75">
      <c r="A39" s="1" t="s">
        <v>120</v>
      </c>
      <c r="B39" s="20">
        <v>2119.99106184601</v>
      </c>
      <c r="C39" s="20"/>
      <c r="D39" s="20">
        <v>437.732215263845</v>
      </c>
      <c r="F39" s="21">
        <v>5.408461</v>
      </c>
    </row>
    <row r="40" spans="1:6" ht="12.75">
      <c r="A40" s="1" t="s">
        <v>121</v>
      </c>
      <c r="B40" s="20">
        <v>2138.10993062826</v>
      </c>
      <c r="C40" s="20"/>
      <c r="D40" s="20">
        <v>447.792163700259</v>
      </c>
      <c r="F40" s="21">
        <v>5.403357</v>
      </c>
    </row>
    <row r="41" spans="1:6" ht="12.75">
      <c r="A41" s="1" t="s">
        <v>122</v>
      </c>
      <c r="B41" s="20">
        <v>2156.48129287609</v>
      </c>
      <c r="C41" s="20"/>
      <c r="D41" s="20">
        <v>454.653627288815</v>
      </c>
      <c r="F41" s="21">
        <v>5.401039</v>
      </c>
    </row>
    <row r="42" spans="1:6" ht="12.75">
      <c r="A42" s="1" t="s">
        <v>123</v>
      </c>
      <c r="B42" s="20">
        <v>2174.86330994452</v>
      </c>
      <c r="C42" s="20"/>
      <c r="D42" s="20">
        <v>461.219723976838</v>
      </c>
      <c r="F42" s="21">
        <v>5.398896</v>
      </c>
    </row>
    <row r="43" spans="1:6" ht="12.75">
      <c r="A43" s="1" t="s">
        <v>124</v>
      </c>
      <c r="B43" s="20">
        <v>2193.30871740198</v>
      </c>
      <c r="C43" s="20"/>
      <c r="D43" s="20">
        <v>465.189599014471</v>
      </c>
      <c r="F43" s="21">
        <v>5.39738</v>
      </c>
    </row>
    <row r="44" spans="1:6" ht="12.75">
      <c r="A44" s="1" t="s">
        <v>125</v>
      </c>
      <c r="B44" s="20">
        <v>2211.98072242274</v>
      </c>
      <c r="C44" s="20"/>
      <c r="D44" s="20">
        <v>474.406625637119</v>
      </c>
      <c r="F44" s="21">
        <v>5.397192</v>
      </c>
    </row>
    <row r="45" spans="1:6" ht="12.75">
      <c r="A45" s="1" t="s">
        <v>126</v>
      </c>
      <c r="B45" s="20">
        <v>2230.96136829534</v>
      </c>
      <c r="C45" s="20"/>
      <c r="D45" s="20">
        <v>480.208157172964</v>
      </c>
      <c r="F45" s="21">
        <v>5.397917</v>
      </c>
    </row>
    <row r="46" spans="1:6" ht="12.75">
      <c r="A46" s="1" t="s">
        <v>127</v>
      </c>
      <c r="B46" s="20">
        <v>2250.42931637101</v>
      </c>
      <c r="C46" s="20"/>
      <c r="D46" s="20">
        <v>487.696043083605</v>
      </c>
      <c r="F46" s="21">
        <v>5.400185</v>
      </c>
    </row>
    <row r="47" spans="1:6" ht="12.75">
      <c r="A47" s="1" t="s">
        <v>128</v>
      </c>
      <c r="B47" s="20">
        <v>2270.36697745164</v>
      </c>
      <c r="C47" s="20"/>
      <c r="D47" s="20">
        <v>494.830767825294</v>
      </c>
      <c r="F47" s="21">
        <v>5.404301</v>
      </c>
    </row>
    <row r="48" spans="1:6" ht="12.75">
      <c r="A48" s="1" t="s">
        <v>129</v>
      </c>
      <c r="B48" s="20">
        <v>2290.68909154546</v>
      </c>
      <c r="C48" s="20"/>
      <c r="D48" s="20">
        <v>499.407848880393</v>
      </c>
      <c r="F48" s="21">
        <v>5.407029</v>
      </c>
    </row>
    <row r="49" spans="1:6" ht="12.75">
      <c r="A49" s="1" t="s">
        <v>130</v>
      </c>
      <c r="B49" s="20">
        <v>2311.36239459116</v>
      </c>
      <c r="C49" s="20"/>
      <c r="D49" s="20">
        <v>504.041919871289</v>
      </c>
      <c r="F49" s="21">
        <v>5.41737</v>
      </c>
    </row>
    <row r="50" spans="1:6" ht="12.75">
      <c r="A50" s="1" t="s">
        <v>131</v>
      </c>
      <c r="B50" s="20">
        <v>2332.35364003346</v>
      </c>
      <c r="C50" s="20"/>
      <c r="D50" s="20">
        <v>509.830472028851</v>
      </c>
      <c r="F50" s="21">
        <v>5.431606</v>
      </c>
    </row>
    <row r="51" spans="1:6" ht="12.75">
      <c r="A51" s="1" t="s">
        <v>132</v>
      </c>
      <c r="B51" s="20">
        <v>2353.52850251031</v>
      </c>
      <c r="C51" s="20"/>
      <c r="D51" s="20">
        <v>516.78009930764</v>
      </c>
      <c r="F51" s="21">
        <v>5.449081</v>
      </c>
    </row>
    <row r="52" spans="1:6" ht="12.75">
      <c r="A52" s="1" t="s">
        <v>133</v>
      </c>
      <c r="B52" s="20">
        <v>2375.01804525867</v>
      </c>
      <c r="C52" s="20"/>
      <c r="D52" s="20">
        <v>523.766932783517</v>
      </c>
      <c r="F52" s="21">
        <v>5.476715</v>
      </c>
    </row>
    <row r="53" spans="1:6" ht="12.75">
      <c r="A53" s="1" t="s">
        <v>134</v>
      </c>
      <c r="B53" s="20">
        <v>2396.8579602282</v>
      </c>
      <c r="C53" s="20"/>
      <c r="D53" s="20">
        <v>530.395975151499</v>
      </c>
      <c r="F53" s="21">
        <v>5.493005</v>
      </c>
    </row>
    <row r="54" spans="1:6" ht="12.75">
      <c r="A54" s="1" t="s">
        <v>135</v>
      </c>
      <c r="B54" s="20">
        <v>2419.0309183843</v>
      </c>
      <c r="C54" s="20"/>
      <c r="D54" s="20">
        <v>537.149595510044</v>
      </c>
      <c r="F54" s="21">
        <v>5.504966</v>
      </c>
    </row>
    <row r="55" spans="1:6" ht="12.75">
      <c r="A55" s="1" t="s">
        <v>136</v>
      </c>
      <c r="B55" s="20">
        <v>2441.79200966518</v>
      </c>
      <c r="C55" s="20"/>
      <c r="D55" s="20">
        <v>543.782086759763</v>
      </c>
      <c r="F55" s="21">
        <v>5.512124</v>
      </c>
    </row>
    <row r="56" spans="1:6" ht="12.75">
      <c r="A56" s="1" t="s">
        <v>137</v>
      </c>
      <c r="B56" s="20">
        <v>2464.96386305071</v>
      </c>
      <c r="C56" s="20"/>
      <c r="D56" s="20">
        <v>550.259831847757</v>
      </c>
      <c r="F56" s="21">
        <v>5.510733</v>
      </c>
    </row>
    <row r="57" spans="1:6" ht="12.75">
      <c r="A57" s="1" t="s">
        <v>138</v>
      </c>
      <c r="B57" s="20">
        <v>2488.50262562165</v>
      </c>
      <c r="C57" s="20"/>
      <c r="D57" s="20">
        <v>556.64695775894</v>
      </c>
      <c r="F57" s="21">
        <v>5.510915</v>
      </c>
    </row>
    <row r="58" spans="1:6" ht="12.75">
      <c r="A58" s="1" t="s">
        <v>139</v>
      </c>
      <c r="B58" s="20">
        <v>2512.41849948597</v>
      </c>
      <c r="C58" s="20"/>
      <c r="D58" s="20">
        <v>563.565059349089</v>
      </c>
      <c r="F58" s="21">
        <v>5.509552</v>
      </c>
    </row>
    <row r="59" spans="1:6" ht="12.75">
      <c r="A59" s="1" t="s">
        <v>140</v>
      </c>
      <c r="B59" s="20">
        <v>2536.47370748884</v>
      </c>
      <c r="C59" s="20"/>
      <c r="D59" s="20">
        <v>570.857535389994</v>
      </c>
      <c r="F59" s="21">
        <v>5.507425</v>
      </c>
    </row>
    <row r="60" spans="1:6" ht="12.75">
      <c r="A60" s="1" t="s">
        <v>141</v>
      </c>
      <c r="B60" s="20">
        <v>2560.74627870502</v>
      </c>
      <c r="C60" s="20"/>
      <c r="D60" s="20">
        <v>579.91657148202</v>
      </c>
      <c r="F60" s="21">
        <v>5.502048</v>
      </c>
    </row>
    <row r="61" spans="1:6" ht="12.75">
      <c r="A61" s="1" t="s">
        <v>142</v>
      </c>
      <c r="B61" s="20">
        <v>2585.23057456869</v>
      </c>
      <c r="C61" s="20"/>
      <c r="D61" s="20">
        <v>586.331278827087</v>
      </c>
      <c r="F61" s="21">
        <v>5.502605</v>
      </c>
    </row>
    <row r="62" spans="1:6" ht="12.75">
      <c r="A62" s="1" t="s">
        <v>143</v>
      </c>
      <c r="B62" s="20">
        <v>2609.89291814782</v>
      </c>
      <c r="C62" s="20"/>
      <c r="D62" s="20">
        <v>593.286665332713</v>
      </c>
      <c r="F62" s="21">
        <v>5.506328</v>
      </c>
    </row>
    <row r="63" spans="1:6" ht="12.75">
      <c r="A63" s="1" t="s">
        <v>144</v>
      </c>
      <c r="B63" s="20">
        <v>2634.82161553797</v>
      </c>
      <c r="C63" s="20"/>
      <c r="D63" s="20">
        <v>600.896529606858</v>
      </c>
      <c r="F63" s="21">
        <v>5.513432</v>
      </c>
    </row>
    <row r="64" spans="1:6" ht="12.75">
      <c r="A64" s="1" t="s">
        <v>145</v>
      </c>
      <c r="B64" s="20">
        <v>2660.07819923423</v>
      </c>
      <c r="C64" s="20"/>
      <c r="D64" s="20">
        <v>608.642574255427</v>
      </c>
      <c r="F64" s="21">
        <v>5.528073</v>
      </c>
    </row>
    <row r="65" spans="1:6" ht="12.75">
      <c r="A65" s="1" t="s">
        <v>146</v>
      </c>
      <c r="B65" s="20">
        <v>2685.72983760184</v>
      </c>
      <c r="C65" s="20"/>
      <c r="D65" s="20">
        <v>615.360545177464</v>
      </c>
      <c r="F65" s="21">
        <v>5.539126</v>
      </c>
    </row>
    <row r="66" spans="1:6" ht="12.75">
      <c r="A66" s="1" t="s">
        <v>147</v>
      </c>
      <c r="B66" s="20">
        <v>2711.84853636042</v>
      </c>
      <c r="C66" s="20"/>
      <c r="D66" s="20">
        <v>622.397509594248</v>
      </c>
      <c r="F66" s="21">
        <v>5.550587</v>
      </c>
    </row>
    <row r="67" spans="1:6" ht="12.75">
      <c r="A67" s="1" t="s">
        <v>148</v>
      </c>
      <c r="B67" s="20">
        <v>2738.55298920492</v>
      </c>
      <c r="C67" s="20"/>
      <c r="D67" s="20">
        <v>633.37147653145</v>
      </c>
      <c r="F67" s="21">
        <v>5.562346</v>
      </c>
    </row>
    <row r="68" spans="1:6" ht="12.75">
      <c r="A68" s="1" t="s">
        <v>149</v>
      </c>
      <c r="B68" s="20">
        <v>2765.82560871469</v>
      </c>
      <c r="C68" s="20"/>
      <c r="D68" s="20">
        <v>641.60697118808</v>
      </c>
      <c r="F68" s="21">
        <v>5.571939</v>
      </c>
    </row>
    <row r="69" spans="1:6" ht="12.75">
      <c r="A69" s="1" t="s">
        <v>150</v>
      </c>
      <c r="B69" s="20">
        <v>2793.69848011812</v>
      </c>
      <c r="C69" s="20"/>
      <c r="D69" s="20">
        <v>649.518613429517</v>
      </c>
      <c r="F69" s="21">
        <v>5.585959</v>
      </c>
    </row>
    <row r="70" spans="1:6" ht="12.75">
      <c r="A70" s="1" t="s">
        <v>151</v>
      </c>
      <c r="B70" s="20">
        <v>2822.15614963172</v>
      </c>
      <c r="C70" s="20"/>
      <c r="D70" s="20">
        <v>658.795336598614</v>
      </c>
      <c r="F70" s="21">
        <v>5.602002</v>
      </c>
    </row>
    <row r="71" spans="1:6" ht="12.75">
      <c r="A71" s="1" t="s">
        <v>152</v>
      </c>
      <c r="B71" s="20">
        <v>2851.23843477409</v>
      </c>
      <c r="C71" s="20"/>
      <c r="D71" s="20">
        <v>668.896925239232</v>
      </c>
      <c r="F71" s="21">
        <v>5.620078</v>
      </c>
    </row>
    <row r="72" spans="1:6" ht="12.75">
      <c r="A72" s="1" t="s">
        <v>153</v>
      </c>
      <c r="B72" s="20">
        <v>2881.08620910844</v>
      </c>
      <c r="C72" s="20"/>
      <c r="D72" s="20">
        <v>679.431157258732</v>
      </c>
      <c r="F72" s="21">
        <v>5.638834</v>
      </c>
    </row>
    <row r="73" spans="1:6" ht="12.75">
      <c r="A73" s="1" t="s">
        <v>154</v>
      </c>
      <c r="B73" s="20">
        <v>2911.76648009815</v>
      </c>
      <c r="C73" s="20"/>
      <c r="D73" s="20">
        <v>689.687694007333</v>
      </c>
      <c r="F73" s="21">
        <v>5.661076</v>
      </c>
    </row>
    <row r="74" spans="1:6" ht="12.75">
      <c r="A74" s="1" t="s">
        <v>155</v>
      </c>
      <c r="B74" s="20">
        <v>2943.45040399997</v>
      </c>
      <c r="C74" s="20"/>
      <c r="D74" s="20">
        <v>699.876586779692</v>
      </c>
      <c r="F74" s="21">
        <v>5.685029</v>
      </c>
    </row>
    <row r="75" spans="1:6" ht="12.75">
      <c r="A75" s="1" t="s">
        <v>156</v>
      </c>
      <c r="B75" s="20">
        <v>2975.9980755233</v>
      </c>
      <c r="C75" s="20"/>
      <c r="D75" s="20">
        <v>712.516275817271</v>
      </c>
      <c r="F75" s="21">
        <v>5.709864</v>
      </c>
    </row>
    <row r="76" spans="1:6" ht="12.75">
      <c r="A76" s="1" t="s">
        <v>157</v>
      </c>
      <c r="B76" s="20">
        <v>3009.26046729692</v>
      </c>
      <c r="C76" s="20"/>
      <c r="D76" s="20">
        <v>725.200478154188</v>
      </c>
      <c r="F76" s="21">
        <v>5.741851</v>
      </c>
    </row>
    <row r="77" spans="1:6" ht="12.75">
      <c r="A77" s="1" t="s">
        <v>158</v>
      </c>
      <c r="B77" s="20">
        <v>3043.11215389234</v>
      </c>
      <c r="C77" s="20"/>
      <c r="D77" s="20">
        <v>739.303087334539</v>
      </c>
      <c r="F77" s="21">
        <v>5.761292</v>
      </c>
    </row>
    <row r="78" spans="1:6" ht="12.75">
      <c r="A78" s="1" t="s">
        <v>159</v>
      </c>
      <c r="B78" s="20">
        <v>3077.32919757212</v>
      </c>
      <c r="C78" s="20"/>
      <c r="D78" s="20">
        <v>755.545695446997</v>
      </c>
      <c r="F78" s="21">
        <v>5.774818</v>
      </c>
    </row>
    <row r="79" spans="1:6" ht="12.75">
      <c r="A79" s="1" t="s">
        <v>160</v>
      </c>
      <c r="B79" s="20">
        <v>3111.90893261964</v>
      </c>
      <c r="C79" s="20"/>
      <c r="D79" s="20">
        <v>770.584705652657</v>
      </c>
      <c r="F79" s="21">
        <v>5.78232</v>
      </c>
    </row>
    <row r="80" spans="1:6" ht="12.75">
      <c r="A80" s="1" t="s">
        <v>161</v>
      </c>
      <c r="B80" s="20">
        <v>3146.76518524812</v>
      </c>
      <c r="C80" s="20"/>
      <c r="D80" s="20">
        <v>782.335117275237</v>
      </c>
      <c r="F80" s="21">
        <v>5.778089</v>
      </c>
    </row>
    <row r="81" spans="1:6" ht="12.75">
      <c r="A81" s="1" t="s">
        <v>162</v>
      </c>
      <c r="B81" s="20">
        <v>3181.80995205867</v>
      </c>
      <c r="C81" s="20"/>
      <c r="D81" s="20">
        <v>796.000407683282</v>
      </c>
      <c r="F81" s="21">
        <v>5.778797</v>
      </c>
    </row>
    <row r="82" spans="1:6" ht="12.75">
      <c r="A82" s="1" t="s">
        <v>163</v>
      </c>
      <c r="B82" s="20">
        <v>3216.9503277272</v>
      </c>
      <c r="C82" s="20"/>
      <c r="D82" s="20">
        <v>813.36721262854</v>
      </c>
      <c r="F82" s="21">
        <v>5.779238</v>
      </c>
    </row>
    <row r="83" spans="1:6" ht="12.75">
      <c r="A83" s="1" t="s">
        <v>164</v>
      </c>
      <c r="B83" s="20">
        <v>3252.14836245689</v>
      </c>
      <c r="C83" s="20"/>
      <c r="D83" s="20">
        <v>831.439659053961</v>
      </c>
      <c r="F83" s="21">
        <v>5.780314</v>
      </c>
    </row>
    <row r="84" spans="1:6" ht="12.75">
      <c r="A84" s="1" t="s">
        <v>165</v>
      </c>
      <c r="B84" s="20">
        <v>3287.24433567351</v>
      </c>
      <c r="C84" s="20"/>
      <c r="D84" s="20">
        <v>849.691763195522</v>
      </c>
      <c r="F84" s="21">
        <v>5.781537</v>
      </c>
    </row>
    <row r="85" spans="1:6" ht="12.75">
      <c r="A85" s="1" t="s">
        <v>166</v>
      </c>
      <c r="B85" s="20">
        <v>3322.12619421957</v>
      </c>
      <c r="C85" s="20"/>
      <c r="D85" s="20">
        <v>867.463209454014</v>
      </c>
      <c r="F85" s="21">
        <v>5.786602</v>
      </c>
    </row>
    <row r="86" spans="1:6" ht="12.75">
      <c r="A86" s="1" t="s">
        <v>167</v>
      </c>
      <c r="B86" s="20">
        <v>3356.78412013854</v>
      </c>
      <c r="C86" s="20"/>
      <c r="D86" s="20">
        <v>884.996046403961</v>
      </c>
      <c r="F86" s="21">
        <v>5.794576</v>
      </c>
    </row>
    <row r="87" spans="1:6" ht="12.75">
      <c r="A87" s="1" t="s">
        <v>168</v>
      </c>
      <c r="B87" s="20">
        <v>3390.85124245751</v>
      </c>
      <c r="C87" s="20"/>
      <c r="D87" s="20">
        <v>906.518393332756</v>
      </c>
      <c r="F87" s="21">
        <v>5.805464</v>
      </c>
    </row>
    <row r="88" spans="1:6" ht="12.75">
      <c r="A88" s="1" t="s">
        <v>169</v>
      </c>
      <c r="B88" s="20">
        <v>3424.40279388392</v>
      </c>
      <c r="C88" s="20"/>
      <c r="D88" s="20">
        <v>924.718362212697</v>
      </c>
      <c r="F88" s="21">
        <v>5.822428</v>
      </c>
    </row>
    <row r="89" spans="1:6" ht="12.75">
      <c r="A89" s="1" t="s">
        <v>170</v>
      </c>
      <c r="B89" s="20">
        <v>3457.4126407649</v>
      </c>
      <c r="C89" s="20"/>
      <c r="D89" s="20">
        <v>945.823988271667</v>
      </c>
      <c r="F89" s="21">
        <v>5.836307</v>
      </c>
    </row>
    <row r="90" spans="1:6" ht="12.75">
      <c r="A90" s="1" t="s">
        <v>171</v>
      </c>
      <c r="B90" s="20">
        <v>3489.77349245945</v>
      </c>
      <c r="C90" s="20"/>
      <c r="D90" s="20">
        <v>968.802325895005</v>
      </c>
      <c r="F90" s="21">
        <v>5.850096</v>
      </c>
    </row>
    <row r="91" spans="1:6" ht="12.75">
      <c r="A91" s="1" t="s">
        <v>172</v>
      </c>
      <c r="B91" s="20">
        <v>3521.76512067271</v>
      </c>
      <c r="C91" s="20"/>
      <c r="D91" s="20">
        <v>990.2981768921</v>
      </c>
      <c r="F91" s="21">
        <v>5.86347</v>
      </c>
    </row>
    <row r="92" spans="1:6" ht="12.75">
      <c r="A92" s="1" t="s">
        <v>173</v>
      </c>
      <c r="B92" s="20">
        <v>3553.35144147658</v>
      </c>
      <c r="C92" s="20"/>
      <c r="D92" s="20">
        <v>1013.40196838591</v>
      </c>
      <c r="F92" s="21">
        <v>5.876808</v>
      </c>
    </row>
    <row r="93" spans="1:6" ht="12.75">
      <c r="A93" s="1" t="s">
        <v>174</v>
      </c>
      <c r="B93" s="20">
        <v>3584.5983039296</v>
      </c>
      <c r="C93" s="20"/>
      <c r="D93" s="20">
        <v>1036.43951752548</v>
      </c>
      <c r="F93" s="21">
        <v>5.888649</v>
      </c>
    </row>
    <row r="94" spans="1:6" ht="12.75">
      <c r="A94" s="1" t="s">
        <v>175</v>
      </c>
      <c r="B94" s="20">
        <v>3615.59123968178</v>
      </c>
      <c r="C94" s="20"/>
      <c r="D94" s="20">
        <v>1053.86918203054</v>
      </c>
      <c r="F94" s="21">
        <v>5.899717</v>
      </c>
    </row>
    <row r="95" spans="1:6" ht="12.75">
      <c r="A95" s="1" t="s">
        <v>176</v>
      </c>
      <c r="B95" s="20">
        <v>3646.40503931894</v>
      </c>
      <c r="C95" s="20"/>
      <c r="D95" s="20">
        <v>1076.74610616747</v>
      </c>
      <c r="F95" s="21">
        <v>5.910376</v>
      </c>
    </row>
    <row r="96" spans="1:6" ht="12.75">
      <c r="A96" s="1" t="s">
        <v>177</v>
      </c>
      <c r="B96" s="20">
        <v>3677.12081599592</v>
      </c>
      <c r="C96" s="20"/>
      <c r="D96" s="20">
        <v>1102.12287440547</v>
      </c>
      <c r="F96" s="21">
        <v>5.916495</v>
      </c>
    </row>
    <row r="97" spans="1:6" ht="12.75">
      <c r="A97" s="1" t="s">
        <v>178</v>
      </c>
      <c r="B97" s="20">
        <v>3707.83075192085</v>
      </c>
      <c r="C97" s="20"/>
      <c r="D97" s="20">
        <v>1126.08366896329</v>
      </c>
      <c r="F97" s="21">
        <v>5.930503</v>
      </c>
    </row>
    <row r="98" spans="1:6" ht="12.75">
      <c r="A98" s="1" t="s">
        <v>179</v>
      </c>
      <c r="B98" s="20">
        <v>3738.63274636517</v>
      </c>
      <c r="C98" s="20"/>
      <c r="D98" s="20">
        <v>1147.11507558995</v>
      </c>
      <c r="F98" s="21">
        <v>5.948089</v>
      </c>
    </row>
    <row r="99" spans="1:6" ht="12.75">
      <c r="A99" s="1" t="s">
        <v>180</v>
      </c>
      <c r="B99" s="20">
        <v>3769.53637519207</v>
      </c>
      <c r="C99" s="20"/>
      <c r="D99" s="20">
        <v>1166.1638385879</v>
      </c>
      <c r="F99" s="21">
        <v>5.969255</v>
      </c>
    </row>
    <row r="100" spans="1:6" ht="12.75">
      <c r="A100" s="1" t="s">
        <v>181</v>
      </c>
      <c r="B100" s="20">
        <v>3800.79468443574</v>
      </c>
      <c r="C100" s="20"/>
      <c r="D100" s="20">
        <v>1192.6159374914</v>
      </c>
      <c r="F100" s="21">
        <v>5.996817</v>
      </c>
    </row>
    <row r="101" spans="1:6" ht="12.75">
      <c r="A101" s="1" t="s">
        <v>182</v>
      </c>
      <c r="B101" s="20">
        <v>3832.55721505984</v>
      </c>
      <c r="C101" s="20"/>
      <c r="D101" s="20">
        <v>1210.19723983839</v>
      </c>
      <c r="F101" s="21">
        <v>6.022076</v>
      </c>
    </row>
    <row r="102" spans="1:6" ht="12.75">
      <c r="A102" s="1" t="s">
        <v>183</v>
      </c>
      <c r="B102" s="20">
        <v>3864.96870529189</v>
      </c>
      <c r="C102" s="20"/>
      <c r="D102" s="20">
        <v>1232.58856585849</v>
      </c>
      <c r="F102" s="21">
        <v>6.047476</v>
      </c>
    </row>
    <row r="103" spans="1:6" ht="12.75">
      <c r="A103" s="1" t="s">
        <v>184</v>
      </c>
      <c r="B103" s="20">
        <v>3898.21285205603</v>
      </c>
      <c r="C103" s="20"/>
      <c r="D103" s="20">
        <v>1258.75497092684</v>
      </c>
      <c r="F103" s="21">
        <v>6.072278</v>
      </c>
    </row>
    <row r="104" spans="1:6" ht="12.75">
      <c r="A104" s="1" t="s">
        <v>185</v>
      </c>
      <c r="B104" s="20">
        <v>3932.175449902</v>
      </c>
      <c r="C104" s="20"/>
      <c r="D104" s="20">
        <v>1284.90515812771</v>
      </c>
      <c r="F104" s="21">
        <v>6.097303</v>
      </c>
    </row>
    <row r="105" spans="1:6" ht="12.75">
      <c r="A105" s="1" t="s">
        <v>186</v>
      </c>
      <c r="B105" s="20">
        <v>3966.81072169874</v>
      </c>
      <c r="C105" s="20"/>
      <c r="D105" s="20">
        <v>1317.90063792552</v>
      </c>
      <c r="F105" s="21">
        <v>6.11803</v>
      </c>
    </row>
    <row r="106" spans="1:6" ht="12.75">
      <c r="A106" s="1" t="s">
        <v>187</v>
      </c>
      <c r="B106" s="20">
        <v>4002.16480930207</v>
      </c>
      <c r="C106" s="20"/>
      <c r="D106" s="20">
        <v>1354.06036137944</v>
      </c>
      <c r="F106" s="21">
        <v>6.13551</v>
      </c>
    </row>
    <row r="107" spans="1:6" ht="12.75">
      <c r="A107" s="1" t="s">
        <v>188</v>
      </c>
      <c r="B107" s="20">
        <v>4037.91980405864</v>
      </c>
      <c r="C107" s="20"/>
      <c r="D107" s="20">
        <v>1394.9928186862</v>
      </c>
      <c r="F107" s="21">
        <v>6.149466</v>
      </c>
    </row>
    <row r="108" spans="1:6" ht="12.75">
      <c r="A108" s="1" t="s">
        <v>189</v>
      </c>
      <c r="B108" s="20">
        <v>4073.89527391997</v>
      </c>
      <c r="C108" s="20"/>
      <c r="D108" s="20">
        <v>1432.8269885174</v>
      </c>
      <c r="F108" s="21">
        <v>6.159849</v>
      </c>
    </row>
    <row r="109" spans="1:6" ht="12.75">
      <c r="A109" s="1" t="s">
        <v>190</v>
      </c>
      <c r="B109" s="20">
        <v>4109.90467858605</v>
      </c>
      <c r="C109" s="20"/>
      <c r="D109" s="20">
        <v>1479.00396767092</v>
      </c>
      <c r="F109" s="21">
        <v>6.166774</v>
      </c>
    </row>
    <row r="110" spans="1:6" ht="12.75">
      <c r="A110" s="1" t="s">
        <v>191</v>
      </c>
      <c r="B110" s="20">
        <v>4145.59134344156</v>
      </c>
      <c r="C110" s="20"/>
      <c r="D110" s="20">
        <v>1536.20903085472</v>
      </c>
      <c r="F110" s="21">
        <v>6.170621</v>
      </c>
    </row>
    <row r="111" spans="1:6" ht="12.75">
      <c r="A111" s="1" t="s">
        <v>192</v>
      </c>
      <c r="B111" s="20">
        <v>4181.11354352415</v>
      </c>
      <c r="C111" s="20"/>
      <c r="D111" s="20">
        <v>1595.81594226589</v>
      </c>
      <c r="F111" s="21">
        <v>6.171968</v>
      </c>
    </row>
    <row r="112" spans="1:6" ht="12.75">
      <c r="A112" s="1" t="s">
        <v>193</v>
      </c>
      <c r="B112" s="20">
        <v>4216.46961526989</v>
      </c>
      <c r="C112" s="20"/>
      <c r="D112" s="20">
        <v>1646.58179219154</v>
      </c>
      <c r="F112" s="21">
        <v>6.167151</v>
      </c>
    </row>
    <row r="113" spans="1:6" ht="12.75">
      <c r="A113" s="1" t="s">
        <v>194</v>
      </c>
      <c r="B113" s="20">
        <v>4251.68630365684</v>
      </c>
      <c r="C113" s="20"/>
      <c r="D113" s="20">
        <v>1683.60108706432</v>
      </c>
      <c r="F113" s="21">
        <v>6.168224</v>
      </c>
    </row>
    <row r="114" spans="1:6" ht="12.75">
      <c r="A114" s="1" t="s">
        <v>195</v>
      </c>
      <c r="B114" s="20">
        <v>4286.88728373148</v>
      </c>
      <c r="C114" s="20"/>
      <c r="D114" s="20">
        <v>1727.71552261573</v>
      </c>
      <c r="F114" s="21">
        <v>6.171385</v>
      </c>
    </row>
    <row r="115" spans="1:6" ht="12.75">
      <c r="A115" s="1" t="s">
        <v>196</v>
      </c>
      <c r="B115" s="20">
        <v>4322.01034182534</v>
      </c>
      <c r="C115" s="20"/>
      <c r="D115" s="20">
        <v>1772.66906822908</v>
      </c>
      <c r="F115" s="21">
        <v>6.17694</v>
      </c>
    </row>
    <row r="116" spans="1:6" ht="12.75">
      <c r="A116" s="1" t="s">
        <v>197</v>
      </c>
      <c r="B116" s="20">
        <v>4357.12506310094</v>
      </c>
      <c r="C116" s="20"/>
      <c r="D116" s="20">
        <v>1806.68210152491</v>
      </c>
      <c r="F116" s="21">
        <v>6.188612</v>
      </c>
    </row>
    <row r="117" spans="1:6" ht="12.75">
      <c r="A117" s="1" t="s">
        <v>198</v>
      </c>
      <c r="B117" s="20">
        <v>4392.30683025089</v>
      </c>
      <c r="C117" s="20"/>
      <c r="D117" s="20">
        <v>1839.75981665254</v>
      </c>
      <c r="F117" s="21">
        <v>6.196679</v>
      </c>
    </row>
    <row r="118" spans="1:6" ht="12.75">
      <c r="A118" s="1" t="s">
        <v>199</v>
      </c>
      <c r="B118" s="20">
        <v>4427.50051596824</v>
      </c>
      <c r="C118" s="20"/>
      <c r="D118" s="20">
        <v>1880.46066820671</v>
      </c>
      <c r="F118" s="21">
        <v>6.204637</v>
      </c>
    </row>
    <row r="119" spans="1:6" ht="12.75">
      <c r="A119" s="1" t="s">
        <v>200</v>
      </c>
      <c r="B119" s="20">
        <v>4462.92473675865</v>
      </c>
      <c r="C119" s="20"/>
      <c r="D119" s="20">
        <v>1929.50732614028</v>
      </c>
      <c r="F119" s="21">
        <v>6.212344</v>
      </c>
    </row>
    <row r="120" spans="1:6" ht="12.75">
      <c r="A120" s="1" t="s">
        <v>201</v>
      </c>
      <c r="B120" s="20">
        <v>4498.97176043739</v>
      </c>
      <c r="C120" s="20"/>
      <c r="D120" s="20">
        <v>1976.52437903483</v>
      </c>
      <c r="F120" s="21">
        <v>6.216664</v>
      </c>
    </row>
    <row r="121" spans="1:6" ht="12.75">
      <c r="A121" s="1" t="s">
        <v>202</v>
      </c>
      <c r="B121" s="20">
        <v>4535.87670454206</v>
      </c>
      <c r="C121" s="20"/>
      <c r="D121" s="20">
        <v>2025.69641134037</v>
      </c>
      <c r="F121" s="21">
        <v>6.225436</v>
      </c>
    </row>
    <row r="122" spans="1:6" ht="12.75">
      <c r="A122" s="1" t="s">
        <v>203</v>
      </c>
      <c r="B122" s="20">
        <v>4574.1294788917</v>
      </c>
      <c r="C122" s="20"/>
      <c r="D122" s="20">
        <v>2067.58339224614</v>
      </c>
      <c r="F122" s="21">
        <v>6.235381</v>
      </c>
    </row>
    <row r="123" spans="1:6" ht="12.75">
      <c r="A123" s="1" t="s">
        <v>204</v>
      </c>
      <c r="B123" s="20">
        <v>4613.53093878221</v>
      </c>
      <c r="C123" s="20"/>
      <c r="D123" s="20">
        <v>2128.13582818051</v>
      </c>
      <c r="F123" s="21">
        <v>6.24607</v>
      </c>
    </row>
    <row r="124" spans="1:6" ht="12.75">
      <c r="A124" s="1" t="s">
        <v>205</v>
      </c>
      <c r="B124" s="20">
        <v>4653.63410552498</v>
      </c>
      <c r="C124" s="20"/>
      <c r="D124" s="20">
        <v>2179.16948171504</v>
      </c>
      <c r="F124" s="21">
        <v>6.261803</v>
      </c>
    </row>
    <row r="125" spans="1:6" ht="12.75">
      <c r="A125" s="1" t="s">
        <v>206</v>
      </c>
      <c r="B125" s="20">
        <v>4694.12378662296</v>
      </c>
      <c r="C125" s="20"/>
      <c r="D125" s="20">
        <v>2240.81153196194</v>
      </c>
      <c r="F125" s="21">
        <v>6.269242</v>
      </c>
    </row>
    <row r="126" spans="1:6" ht="12.75">
      <c r="A126" s="1" t="s">
        <v>207</v>
      </c>
      <c r="B126" s="20">
        <v>4734.63006714138</v>
      </c>
      <c r="C126" s="20"/>
      <c r="D126" s="20">
        <v>2299.41806035232</v>
      </c>
      <c r="F126" s="21">
        <v>6.272781</v>
      </c>
    </row>
    <row r="127" spans="1:6" ht="12.75">
      <c r="A127" s="1" t="s">
        <v>208</v>
      </c>
      <c r="B127" s="20">
        <v>4774.77117939526</v>
      </c>
      <c r="C127" s="20"/>
      <c r="D127" s="20">
        <v>2366.13824121137</v>
      </c>
      <c r="F127" s="21">
        <v>6.272182</v>
      </c>
    </row>
    <row r="128" spans="1:6" ht="12.75">
      <c r="A128" s="1" t="s">
        <v>209</v>
      </c>
      <c r="B128" s="20">
        <v>4814.35460522313</v>
      </c>
      <c r="C128" s="20"/>
      <c r="D128" s="20">
        <v>2431.82213646787</v>
      </c>
      <c r="F128" s="21">
        <v>6.264094</v>
      </c>
    </row>
    <row r="129" spans="1:6" ht="12.75">
      <c r="A129" s="1" t="s">
        <v>210</v>
      </c>
      <c r="B129" s="20">
        <v>4853.15816221291</v>
      </c>
      <c r="C129" s="20"/>
      <c r="D129" s="20">
        <v>2507.7776539234</v>
      </c>
      <c r="F129" s="21">
        <v>6.257626</v>
      </c>
    </row>
    <row r="130" spans="1:6" ht="12.75">
      <c r="A130" s="1" t="s">
        <v>211</v>
      </c>
      <c r="B130" s="20">
        <v>4890.57938304658</v>
      </c>
      <c r="C130" s="20"/>
      <c r="D130" s="20">
        <v>2580.89260030466</v>
      </c>
      <c r="F130" s="21">
        <v>6.249715</v>
      </c>
    </row>
    <row r="131" spans="1:6" ht="12.75">
      <c r="A131" s="1" t="s">
        <v>212</v>
      </c>
      <c r="B131" s="20">
        <v>4927.34785960921</v>
      </c>
      <c r="C131" s="20"/>
      <c r="D131" s="20">
        <v>2653.73345770998</v>
      </c>
      <c r="F131" s="21">
        <v>6.240698</v>
      </c>
    </row>
    <row r="132" spans="1:6" ht="12.75">
      <c r="A132" s="1" t="s">
        <v>213</v>
      </c>
      <c r="B132" s="20">
        <v>4963.41284006207</v>
      </c>
      <c r="C132" s="20"/>
      <c r="D132" s="20">
        <v>2733.48407097875</v>
      </c>
      <c r="F132" s="21">
        <v>6.231309</v>
      </c>
    </row>
    <row r="133" spans="1:6" ht="12.75">
      <c r="A133" s="1" t="s">
        <v>214</v>
      </c>
      <c r="B133" s="20">
        <v>4998.89938439647</v>
      </c>
      <c r="C133" s="20"/>
      <c r="D133" s="20">
        <v>2814.43428595406</v>
      </c>
      <c r="F133" s="21">
        <v>6.220563</v>
      </c>
    </row>
    <row r="134" spans="1:6" ht="12.75">
      <c r="A134" s="1" t="s">
        <v>215</v>
      </c>
      <c r="B134" s="20">
        <v>5034.43036306206</v>
      </c>
      <c r="C134" s="20"/>
      <c r="D134" s="20">
        <v>2897.63118767887</v>
      </c>
      <c r="F134" s="21">
        <v>6.2091</v>
      </c>
    </row>
    <row r="135" spans="1:6" ht="12.75">
      <c r="A135" s="1" t="s">
        <v>216</v>
      </c>
      <c r="B135" s="20">
        <v>5069.0720045744</v>
      </c>
      <c r="C135" s="20"/>
      <c r="D135" s="20">
        <v>2995.03273890551</v>
      </c>
      <c r="F135" s="21">
        <v>6.19707</v>
      </c>
    </row>
    <row r="136" spans="1:6" ht="12.75">
      <c r="A136" s="1" t="s">
        <v>217</v>
      </c>
      <c r="B136" s="20">
        <v>5103.19697621137</v>
      </c>
      <c r="C136" s="20"/>
      <c r="D136" s="20">
        <v>3093.31924772213</v>
      </c>
      <c r="F136" s="21">
        <v>6.185025</v>
      </c>
    </row>
    <row r="137" spans="1:6" ht="12.75">
      <c r="A137" s="1" t="s">
        <v>218</v>
      </c>
      <c r="B137" s="20">
        <v>5136.8920542523</v>
      </c>
      <c r="C137" s="20"/>
      <c r="D137" s="20">
        <v>3170.18821852697</v>
      </c>
      <c r="F137" s="21">
        <v>6.172042</v>
      </c>
    </row>
    <row r="138" spans="1:6" ht="12.75">
      <c r="A138" s="1" t="s">
        <v>219</v>
      </c>
      <c r="B138" s="20">
        <v>5170.1050099514</v>
      </c>
      <c r="C138" s="20"/>
      <c r="D138" s="20">
        <v>3252.55145855632</v>
      </c>
      <c r="F138" s="21">
        <v>6.158693</v>
      </c>
    </row>
    <row r="139" spans="1:6" ht="12.75">
      <c r="A139" s="1" t="s">
        <v>220</v>
      </c>
      <c r="B139" s="20">
        <v>5203.27504172326</v>
      </c>
      <c r="C139" s="20"/>
      <c r="D139" s="20">
        <v>3332.92103708467</v>
      </c>
      <c r="F139" s="21">
        <v>6.145166</v>
      </c>
    </row>
    <row r="140" spans="1:6" ht="12.75">
      <c r="A140" s="1" t="s">
        <v>221</v>
      </c>
      <c r="B140" s="20">
        <v>5236.62429175552</v>
      </c>
      <c r="C140" s="20"/>
      <c r="D140" s="20">
        <v>3400.89803531199</v>
      </c>
      <c r="F140" s="21">
        <v>6.130774</v>
      </c>
    </row>
    <row r="141" spans="1:6" ht="12.75">
      <c r="A141" s="1" t="s">
        <v>222</v>
      </c>
      <c r="B141" s="20">
        <v>5270.4032796252</v>
      </c>
      <c r="C141" s="20"/>
      <c r="D141" s="20">
        <v>3466.93654113374</v>
      </c>
      <c r="F141" s="21">
        <v>6.118039</v>
      </c>
    </row>
    <row r="142" spans="1:6" ht="12.75">
      <c r="A142" s="1" t="s">
        <v>223</v>
      </c>
      <c r="B142" s="20">
        <v>5304.66801271239</v>
      </c>
      <c r="C142" s="20"/>
      <c r="D142" s="20">
        <v>3538.15946760903</v>
      </c>
      <c r="F142" s="21">
        <v>6.106229</v>
      </c>
    </row>
    <row r="143" spans="1:6" ht="12.75">
      <c r="A143" s="1" t="s">
        <v>224</v>
      </c>
      <c r="B143" s="20">
        <v>5340.34094891003</v>
      </c>
      <c r="C143" s="20"/>
      <c r="D143" s="20">
        <v>3599.59905157493</v>
      </c>
      <c r="F143" s="21">
        <v>6.095447</v>
      </c>
    </row>
    <row r="144" spans="1:6" ht="12.75">
      <c r="A144" s="1" t="s">
        <v>225</v>
      </c>
      <c r="B144" s="20">
        <v>5376.99761969808</v>
      </c>
      <c r="C144" s="20"/>
      <c r="D144" s="20">
        <v>3650.8929833232</v>
      </c>
      <c r="F144" s="21">
        <v>6.086308</v>
      </c>
    </row>
    <row r="145" spans="1:6" ht="12.75">
      <c r="A145" s="1" t="s">
        <v>226</v>
      </c>
      <c r="B145" s="20">
        <v>5414.60811300179</v>
      </c>
      <c r="C145" s="20"/>
      <c r="D145" s="20">
        <v>3709.75591296196</v>
      </c>
      <c r="F145" s="21">
        <v>6.077284</v>
      </c>
    </row>
    <row r="146" spans="1:6" ht="12.75">
      <c r="A146" s="1" t="s">
        <v>227</v>
      </c>
      <c r="B146" s="20">
        <v>5453.33466930028</v>
      </c>
      <c r="C146" s="20"/>
      <c r="D146" s="20">
        <v>3769.11091037621</v>
      </c>
      <c r="F146" s="21">
        <v>6.068909</v>
      </c>
    </row>
    <row r="147" spans="1:6" ht="12.75">
      <c r="A147" s="1" t="s">
        <v>228</v>
      </c>
      <c r="B147" s="20">
        <v>5492.27827337022</v>
      </c>
      <c r="C147" s="20"/>
      <c r="D147" s="20">
        <v>3829.58674349317</v>
      </c>
      <c r="F147" s="21">
        <v>6.061116</v>
      </c>
    </row>
    <row r="148" spans="1:6" ht="12.75">
      <c r="A148" s="1" t="s">
        <v>229</v>
      </c>
      <c r="B148" s="20">
        <v>5532.0197907576</v>
      </c>
      <c r="C148" s="20"/>
      <c r="D148" s="20">
        <v>3902.34987454048</v>
      </c>
      <c r="F148" s="21">
        <v>6.05383</v>
      </c>
    </row>
    <row r="149" spans="1:6" ht="12.75">
      <c r="A149" s="1" t="s">
        <v>230</v>
      </c>
      <c r="B149" s="20">
        <v>5572.66142796684</v>
      </c>
      <c r="C149" s="20"/>
      <c r="D149" s="20">
        <v>3962.87417625561</v>
      </c>
      <c r="F149" s="21">
        <v>6.04699</v>
      </c>
    </row>
    <row r="150" spans="1:6" ht="12.75">
      <c r="A150" s="1" t="s">
        <v>231</v>
      </c>
      <c r="B150" s="20">
        <v>5614.27897205801</v>
      </c>
      <c r="C150" s="20"/>
      <c r="D150" s="20">
        <v>4024.3752274624</v>
      </c>
      <c r="F150" s="21">
        <v>6.040511</v>
      </c>
    </row>
    <row r="151" spans="1:6" ht="12.75">
      <c r="A151" s="1" t="s">
        <v>232</v>
      </c>
      <c r="B151" s="20">
        <v>5657.16631540061</v>
      </c>
      <c r="C151" s="20"/>
      <c r="D151" s="20">
        <v>4084.31059837176</v>
      </c>
      <c r="F151" s="21">
        <v>6.03431</v>
      </c>
    </row>
    <row r="152" spans="1:6" ht="12.75">
      <c r="A152" s="1" t="s">
        <v>233</v>
      </c>
      <c r="B152" s="20">
        <v>5701.12546938046</v>
      </c>
      <c r="C152" s="20"/>
      <c r="D152" s="20">
        <v>4159.10510509173</v>
      </c>
      <c r="F152" s="21">
        <v>6.028567</v>
      </c>
    </row>
    <row r="153" spans="1:6" ht="12.75">
      <c r="A153" s="1" t="s">
        <v>234</v>
      </c>
      <c r="B153" s="20">
        <v>5746.09586928531</v>
      </c>
      <c r="C153" s="20"/>
      <c r="D153" s="20">
        <v>4220.47082385358</v>
      </c>
      <c r="F153" s="21">
        <v>6.022519</v>
      </c>
    </row>
    <row r="154" spans="1:6" ht="12.75">
      <c r="A154" s="1" t="s">
        <v>235</v>
      </c>
      <c r="B154" s="20">
        <v>5791.95574833347</v>
      </c>
      <c r="C154" s="20"/>
      <c r="D154" s="20">
        <v>4274.74422339</v>
      </c>
      <c r="F154" s="21">
        <v>6.016372</v>
      </c>
    </row>
    <row r="155" spans="1:6" ht="12.75">
      <c r="A155" s="1" t="s">
        <v>236</v>
      </c>
      <c r="B155" s="20">
        <v>5838.80186528127</v>
      </c>
      <c r="C155" s="20"/>
      <c r="D155" s="20">
        <v>4340.87862289741</v>
      </c>
      <c r="F155" s="21">
        <v>6.010091</v>
      </c>
    </row>
    <row r="156" spans="1:6" ht="12.75">
      <c r="A156" s="1" t="s">
        <v>237</v>
      </c>
      <c r="B156" s="20">
        <v>5886.21945555719</v>
      </c>
      <c r="C156" s="20"/>
      <c r="D156" s="20">
        <v>4392.85216736011</v>
      </c>
      <c r="F156" s="21">
        <v>6.003019</v>
      </c>
    </row>
    <row r="157" spans="1:6" ht="12.75">
      <c r="A157" s="1" t="s">
        <v>238</v>
      </c>
      <c r="B157" s="20">
        <v>5933.96438415343</v>
      </c>
      <c r="C157" s="20"/>
      <c r="D157" s="20">
        <v>4450.34250002868</v>
      </c>
      <c r="F157" s="21">
        <v>5.996792</v>
      </c>
    </row>
    <row r="158" spans="1:6" ht="12.75">
      <c r="A158" s="1" t="s">
        <v>239</v>
      </c>
      <c r="B158" s="20">
        <v>5981.77356099632</v>
      </c>
      <c r="C158" s="20"/>
      <c r="D158" s="20">
        <v>4513.61302136104</v>
      </c>
      <c r="F158" s="21">
        <v>5.990729</v>
      </c>
    </row>
    <row r="159" spans="1:6" ht="12.75">
      <c r="A159" s="1" t="s">
        <v>240</v>
      </c>
      <c r="B159" s="20">
        <v>6029.26450845986</v>
      </c>
      <c r="C159" s="20"/>
      <c r="D159" s="20">
        <v>4579.97738810183</v>
      </c>
      <c r="F159" s="21">
        <v>5.984748</v>
      </c>
    </row>
    <row r="160" spans="1:6" ht="12.75">
      <c r="A160" s="1" t="s">
        <v>241</v>
      </c>
      <c r="B160" s="20">
        <v>6076.62871772431</v>
      </c>
      <c r="C160" s="20"/>
      <c r="D160" s="20">
        <v>4657.87918653528</v>
      </c>
      <c r="F160" s="21">
        <v>5.980108</v>
      </c>
    </row>
    <row r="161" spans="1:6" ht="12.75">
      <c r="A161" s="1" t="s">
        <v>242</v>
      </c>
      <c r="B161" s="20">
        <v>6123.87364484016</v>
      </c>
      <c r="C161" s="20"/>
      <c r="D161" s="20">
        <v>4728.82912666598</v>
      </c>
      <c r="F161" s="21">
        <v>5.973161</v>
      </c>
    </row>
    <row r="162" spans="1:6" ht="12.75">
      <c r="A162" s="1" t="s">
        <v>243</v>
      </c>
      <c r="B162" s="20">
        <v>6171.00431949748</v>
      </c>
      <c r="C162" s="20"/>
      <c r="D162" s="20">
        <v>4800.52120035218</v>
      </c>
      <c r="F162" s="21">
        <v>5.965237</v>
      </c>
    </row>
    <row r="163" spans="1:6" ht="12.75">
      <c r="A163" s="1" t="s">
        <v>244</v>
      </c>
      <c r="B163" s="20">
        <v>6218.14751928</v>
      </c>
      <c r="C163" s="20"/>
      <c r="D163" s="20">
        <v>4875.72882983558</v>
      </c>
      <c r="F163" s="21">
        <v>5.956395</v>
      </c>
    </row>
    <row r="164" spans="1:6" ht="12.75">
      <c r="A164" s="1" t="s">
        <v>245</v>
      </c>
      <c r="B164" s="20">
        <v>6265.34001930119</v>
      </c>
      <c r="C164" s="20"/>
      <c r="D164" s="20">
        <v>4945.50023846696</v>
      </c>
      <c r="F164" s="21">
        <v>5.9445</v>
      </c>
    </row>
    <row r="165" spans="1:6" ht="12.75">
      <c r="A165" s="1" t="s">
        <v>246</v>
      </c>
      <c r="B165" s="20">
        <v>6312.63693725924</v>
      </c>
      <c r="C165" s="20"/>
      <c r="D165" s="20">
        <v>5033.63675876061</v>
      </c>
      <c r="F165" s="21">
        <v>5.9358</v>
      </c>
    </row>
    <row r="166" spans="1:6" ht="12.75">
      <c r="A166" s="1" t="s">
        <v>247</v>
      </c>
      <c r="B166" s="20">
        <v>6360.20174667177</v>
      </c>
      <c r="C166" s="20"/>
      <c r="D166" s="20">
        <v>5130.39545725658</v>
      </c>
      <c r="F166" s="21">
        <v>5.927595</v>
      </c>
    </row>
    <row r="167" spans="1:6" ht="12.75">
      <c r="A167" s="1" t="s">
        <v>248</v>
      </c>
      <c r="B167" s="20">
        <v>6407.88270399715</v>
      </c>
      <c r="C167" s="20"/>
      <c r="D167" s="20">
        <v>5208.36740220555</v>
      </c>
      <c r="F167" s="21">
        <v>5.919885</v>
      </c>
    </row>
    <row r="168" spans="1:6" ht="12.75">
      <c r="A168" s="1" t="s">
        <v>249</v>
      </c>
      <c r="B168" s="20">
        <v>6455.56201976695</v>
      </c>
      <c r="C168" s="20"/>
      <c r="D168" s="20">
        <v>5303.0917818924</v>
      </c>
      <c r="F168" s="21">
        <v>5.91267</v>
      </c>
    </row>
    <row r="169" spans="1:6" ht="12.75">
      <c r="A169" s="1" t="s">
        <v>250</v>
      </c>
      <c r="B169" s="20">
        <v>6503.13329339645</v>
      </c>
      <c r="C169" s="20"/>
      <c r="D169" s="20">
        <v>5394.94781854984</v>
      </c>
      <c r="F169" s="21">
        <v>5.90595</v>
      </c>
    </row>
    <row r="170" spans="1:6" ht="12.75">
      <c r="A170" s="1" t="s">
        <v>251</v>
      </c>
      <c r="B170" s="20">
        <v>6550.43730356191</v>
      </c>
      <c r="C170" s="20"/>
      <c r="D170" s="20">
        <v>5473.68843320108</v>
      </c>
      <c r="F170" s="21">
        <v>5.899724</v>
      </c>
    </row>
    <row r="171" spans="1:6" ht="12.75">
      <c r="A171" s="1" t="s">
        <v>252</v>
      </c>
      <c r="B171" s="20">
        <v>6597.45625975038</v>
      </c>
      <c r="C171" s="20"/>
      <c r="D171" s="20">
        <v>5554.05840782431</v>
      </c>
      <c r="F171" s="21">
        <v>5.893994</v>
      </c>
    </row>
    <row r="172" spans="1:6" ht="12.75">
      <c r="A172" s="1" t="s">
        <v>253</v>
      </c>
      <c r="B172" s="20">
        <v>6644.0583822965</v>
      </c>
      <c r="C172" s="20"/>
      <c r="D172" s="20">
        <v>5655.59358038868</v>
      </c>
      <c r="F172" s="21">
        <v>5.885315</v>
      </c>
    </row>
    <row r="173" spans="1:6" ht="12.75">
      <c r="A173" s="1" t="s">
        <v>254</v>
      </c>
      <c r="B173" s="20">
        <v>6690.15069126426</v>
      </c>
      <c r="C173" s="20"/>
      <c r="D173" s="20">
        <v>5760.42460329328</v>
      </c>
      <c r="F173" s="21">
        <v>5.872987</v>
      </c>
    </row>
    <row r="174" spans="1:6" ht="12.75">
      <c r="A174" s="1" t="s">
        <v>255</v>
      </c>
      <c r="B174" s="20">
        <v>6735.60536711841</v>
      </c>
      <c r="C174" s="20"/>
      <c r="D174" s="20">
        <v>5855.11415573962</v>
      </c>
      <c r="F174" s="21">
        <v>5.857295</v>
      </c>
    </row>
    <row r="175" spans="1:6" ht="12.75">
      <c r="A175" s="1" t="s">
        <v>256</v>
      </c>
      <c r="B175" s="20">
        <v>6780.47424886387</v>
      </c>
      <c r="C175" s="20"/>
      <c r="D175" s="20">
        <v>5945.32843337358</v>
      </c>
      <c r="F175" s="21">
        <v>5.838523</v>
      </c>
    </row>
    <row r="176" spans="1:6" ht="12.75">
      <c r="A176" s="1" t="s">
        <v>257</v>
      </c>
      <c r="B176" s="20">
        <v>6824.70277110828</v>
      </c>
      <c r="C176" s="20"/>
      <c r="D176" s="20">
        <v>6053.75877721936</v>
      </c>
      <c r="F176" s="21">
        <v>5.816956</v>
      </c>
    </row>
    <row r="177" spans="1:6" ht="12.75">
      <c r="A177" s="1" t="s">
        <v>258</v>
      </c>
      <c r="B177" s="20">
        <v>6868.2939318312</v>
      </c>
      <c r="C177" s="20"/>
      <c r="D177" s="20">
        <v>6136.37903873168</v>
      </c>
      <c r="F177" s="21">
        <v>5.792877</v>
      </c>
    </row>
    <row r="178" spans="1:6" ht="12.75">
      <c r="A178" s="1" t="s">
        <v>259</v>
      </c>
      <c r="B178" s="20">
        <v>6911.27523832778</v>
      </c>
      <c r="C178" s="20"/>
      <c r="D178" s="20">
        <v>6215.24428916094</v>
      </c>
      <c r="F178" s="21">
        <v>5.766572</v>
      </c>
    </row>
    <row r="179" spans="1:6" ht="12.75">
      <c r="A179" s="1" t="s">
        <v>260</v>
      </c>
      <c r="B179" s="20">
        <v>6953.59522984866</v>
      </c>
      <c r="C179" s="20"/>
      <c r="D179" s="20">
        <v>6286.7210015948</v>
      </c>
      <c r="F179" s="21">
        <v>5.738324</v>
      </c>
    </row>
    <row r="180" spans="1:6" ht="12.75">
      <c r="A180" s="1" t="s">
        <v>261</v>
      </c>
      <c r="B180" s="20">
        <v>6995.54737774265</v>
      </c>
      <c r="C180" s="20"/>
      <c r="D180" s="20">
        <v>6372.42458202938</v>
      </c>
      <c r="F180" s="21">
        <v>5.708418</v>
      </c>
    </row>
    <row r="181" spans="1:6" ht="12.75">
      <c r="A181" s="1" t="s">
        <v>262</v>
      </c>
      <c r="B181" s="20">
        <v>7037.32283169342</v>
      </c>
      <c r="C181" s="20"/>
      <c r="D181" s="20">
        <v>6446.45151631485</v>
      </c>
      <c r="F181" s="21">
        <v>5.677139</v>
      </c>
    </row>
    <row r="182" spans="1:6" ht="12.75">
      <c r="A182" s="1" t="s">
        <v>263</v>
      </c>
      <c r="B182" s="20">
        <v>7079.18609516145</v>
      </c>
      <c r="C182" s="20"/>
      <c r="D182" s="20">
        <v>6505.93378497352</v>
      </c>
      <c r="F182" s="21">
        <v>5.64477</v>
      </c>
    </row>
    <row r="183" spans="1:6" ht="12.75">
      <c r="A183" s="1" t="s">
        <v>264</v>
      </c>
      <c r="B183" s="20">
        <v>7121.29165987794</v>
      </c>
      <c r="C183" s="20"/>
      <c r="D183" s="20">
        <v>6585.65713390421</v>
      </c>
      <c r="F183" s="21">
        <v>5.611596</v>
      </c>
    </row>
    <row r="184" spans="1:6" ht="12.75">
      <c r="A184" s="1" t="s">
        <v>265</v>
      </c>
      <c r="B184" s="20">
        <v>7164.01007033734</v>
      </c>
      <c r="C184" s="20"/>
      <c r="D184" s="20">
        <v>6679.92702712354</v>
      </c>
      <c r="F184" s="21">
        <v>5.577901</v>
      </c>
    </row>
    <row r="185" spans="1:6" ht="12.75">
      <c r="A185" s="1" t="s">
        <v>266</v>
      </c>
      <c r="B185" s="20">
        <v>7207.47659175356</v>
      </c>
      <c r="C185" s="20"/>
      <c r="D185" s="20">
        <v>6756.66154220448</v>
      </c>
      <c r="F185" s="21">
        <v>5.54397</v>
      </c>
    </row>
    <row r="186" spans="1:6" ht="12.75">
      <c r="A186" s="1" t="s">
        <v>267</v>
      </c>
      <c r="B186" s="20">
        <v>7251.49498136383</v>
      </c>
      <c r="C186" s="20"/>
      <c r="D186" s="20">
        <v>6828.51205153975</v>
      </c>
      <c r="F186" s="21">
        <v>5.510087</v>
      </c>
    </row>
    <row r="187" spans="1:6" ht="12.75">
      <c r="A187" s="1" t="s">
        <v>268</v>
      </c>
      <c r="B187" s="20">
        <v>7296.33351692606</v>
      </c>
      <c r="C187" s="20"/>
      <c r="D187" s="20">
        <v>6910.74983349371</v>
      </c>
      <c r="F187" s="21">
        <v>5.476536</v>
      </c>
    </row>
    <row r="188" spans="1:6" ht="12.75">
      <c r="A188" s="1" t="s">
        <v>269</v>
      </c>
      <c r="B188" s="20">
        <v>7342.25528269593</v>
      </c>
      <c r="C188" s="20"/>
      <c r="D188" s="20">
        <v>6989.42114845573</v>
      </c>
      <c r="F188" s="21">
        <v>5.443602</v>
      </c>
    </row>
    <row r="189" spans="1:6" ht="12.75">
      <c r="A189" s="1" t="s">
        <v>270</v>
      </c>
      <c r="B189" s="20">
        <v>7389.04893578495</v>
      </c>
      <c r="C189" s="20"/>
      <c r="D189" s="20">
        <v>7065.96043447168</v>
      </c>
      <c r="F189" s="21">
        <v>5.411569</v>
      </c>
    </row>
    <row r="190" spans="1:6" ht="12.75">
      <c r="A190" s="1" t="s">
        <v>271</v>
      </c>
      <c r="B190" s="20">
        <v>7437.49219164696</v>
      </c>
      <c r="C190" s="20"/>
      <c r="D190" s="20">
        <v>7154.55114223721</v>
      </c>
      <c r="F190" s="21">
        <v>5.380722</v>
      </c>
    </row>
    <row r="191" spans="1:6" ht="12.75">
      <c r="A191" s="1" t="s">
        <v>272</v>
      </c>
      <c r="B191" s="20">
        <v>7487.28138233374</v>
      </c>
      <c r="C191" s="20"/>
      <c r="D191" s="20">
        <v>7236.6198160922</v>
      </c>
      <c r="F191" s="21">
        <v>5.351344</v>
      </c>
    </row>
    <row r="192" spans="1:6" ht="12.75">
      <c r="A192" s="1" t="s">
        <v>273</v>
      </c>
      <c r="B192" s="20">
        <v>7538.12404610732</v>
      </c>
      <c r="C192" s="20"/>
      <c r="D192" s="20">
        <v>7339.06491541535</v>
      </c>
      <c r="F192" s="21">
        <v>5.32372</v>
      </c>
    </row>
    <row r="193" spans="1:6" ht="12.75">
      <c r="A193" s="1" t="s">
        <v>274</v>
      </c>
      <c r="B193" s="20">
        <v>7590.0732965996</v>
      </c>
      <c r="C193" s="20"/>
      <c r="D193" s="20">
        <v>7420.7447156301</v>
      </c>
      <c r="F193" s="21">
        <v>5.298135</v>
      </c>
    </row>
    <row r="194" spans="1:6" ht="12.75">
      <c r="A194" s="1" t="s">
        <v>275</v>
      </c>
      <c r="B194" s="20">
        <v>7643.30518646222</v>
      </c>
      <c r="C194" s="20"/>
      <c r="D194" s="20">
        <v>7506.36404541596</v>
      </c>
      <c r="F194" s="21">
        <v>5.274872</v>
      </c>
    </row>
    <row r="195" spans="1:6" ht="12.75">
      <c r="A195" s="1" t="s">
        <v>276</v>
      </c>
      <c r="B195" s="20">
        <v>7697.82998915315</v>
      </c>
      <c r="C195" s="20"/>
      <c r="D195" s="20">
        <v>7597.17488490035</v>
      </c>
      <c r="F195" s="21">
        <v>5.254217</v>
      </c>
    </row>
    <row r="196" spans="1:6" ht="12.75">
      <c r="A196" s="1" t="s">
        <v>277</v>
      </c>
      <c r="B196" s="20">
        <v>7753.77368596487</v>
      </c>
      <c r="C196" s="20"/>
      <c r="D196" s="20">
        <v>7699.17254522225</v>
      </c>
      <c r="F196" s="21">
        <v>5.236454</v>
      </c>
    </row>
    <row r="197" spans="1:6" ht="12.75">
      <c r="A197" s="1" t="s">
        <v>278</v>
      </c>
      <c r="B197" s="20">
        <v>7811.23021910314</v>
      </c>
      <c r="C197" s="20"/>
      <c r="D197" s="20">
        <v>7783.49753625816</v>
      </c>
      <c r="F197" s="21">
        <v>5.221865</v>
      </c>
    </row>
    <row r="198" spans="1:6" ht="12.75">
      <c r="A198" s="1" t="s">
        <v>279</v>
      </c>
      <c r="B198" s="20">
        <v>7870.20755420035</v>
      </c>
      <c r="C198" s="20"/>
      <c r="D198" s="20">
        <v>7879.67010014595</v>
      </c>
      <c r="F198" s="21">
        <v>5.210738</v>
      </c>
    </row>
    <row r="199" spans="1:6" ht="12.75">
      <c r="A199" s="1" t="s">
        <v>280</v>
      </c>
      <c r="B199" s="20">
        <v>7930.92154075191</v>
      </c>
      <c r="C199" s="20"/>
      <c r="D199" s="20">
        <v>7973.12982910279</v>
      </c>
      <c r="F199" s="21">
        <v>5.203354</v>
      </c>
    </row>
    <row r="200" spans="1:6" ht="12.75">
      <c r="A200" s="1" t="s">
        <v>281</v>
      </c>
      <c r="B200" s="20">
        <v>7993.32322851106</v>
      </c>
      <c r="C200" s="20"/>
      <c r="D200" s="20">
        <v>8092.70026233103</v>
      </c>
      <c r="F200" s="21">
        <v>5.2</v>
      </c>
    </row>
    <row r="201" spans="1:6" ht="12.75">
      <c r="A201" s="1" t="s">
        <v>282</v>
      </c>
      <c r="B201" s="20">
        <v>8057.43575646948</v>
      </c>
      <c r="C201" s="20"/>
      <c r="D201" s="20">
        <v>8195.65403314747</v>
      </c>
      <c r="F201" s="21">
        <v>5.2</v>
      </c>
    </row>
    <row r="202" spans="1:6" ht="12.75">
      <c r="A202" s="1" t="s">
        <v>283</v>
      </c>
      <c r="B202" s="20">
        <v>8123.32873710228</v>
      </c>
      <c r="C202" s="20"/>
      <c r="D202" s="20">
        <v>8287.10101201293</v>
      </c>
      <c r="F202" s="21">
        <v>5.2</v>
      </c>
    </row>
    <row r="203" spans="1:6" ht="12.75">
      <c r="A203" s="1" t="s">
        <v>284</v>
      </c>
      <c r="B203" s="20">
        <v>8190.86985216246</v>
      </c>
      <c r="C203" s="20"/>
      <c r="D203" s="20">
        <v>8385.75783936489</v>
      </c>
      <c r="F203" s="21">
        <v>5.2</v>
      </c>
    </row>
    <row r="204" spans="1:6" ht="12.75">
      <c r="A204" s="1" t="s">
        <v>285</v>
      </c>
      <c r="B204" s="20">
        <v>8259.89565418575</v>
      </c>
      <c r="C204" s="20"/>
      <c r="D204" s="20">
        <v>8478.66569492163</v>
      </c>
      <c r="F204" s="21">
        <v>5.2</v>
      </c>
    </row>
    <row r="205" spans="1:6" ht="12.75">
      <c r="A205" s="1" t="s">
        <v>286</v>
      </c>
      <c r="B205" s="20">
        <v>8330.27011229858</v>
      </c>
      <c r="C205" s="20"/>
      <c r="D205" s="20">
        <v>8572.14729438143</v>
      </c>
      <c r="F205" s="21">
        <v>5.2</v>
      </c>
    </row>
    <row r="206" spans="1:6" ht="12.75">
      <c r="A206" s="1" t="s">
        <v>287</v>
      </c>
      <c r="B206" s="20">
        <v>8401.68169949689</v>
      </c>
      <c r="C206" s="20"/>
      <c r="D206" s="20">
        <v>8676.11663939717</v>
      </c>
      <c r="F206" s="21">
        <v>5.2</v>
      </c>
    </row>
    <row r="207" spans="1:6" ht="12.75">
      <c r="A207" s="1" t="s">
        <v>288</v>
      </c>
      <c r="B207" s="20">
        <v>8474.29240341944</v>
      </c>
      <c r="C207" s="20"/>
      <c r="D207" s="20">
        <v>8774.48206941148</v>
      </c>
      <c r="F207" s="21">
        <v>5.2</v>
      </c>
    </row>
    <row r="208" spans="1:6" ht="12.75">
      <c r="A208" s="1" t="s">
        <v>289</v>
      </c>
      <c r="B208" s="20">
        <v>8548.08191672811</v>
      </c>
      <c r="C208" s="20"/>
      <c r="D208" s="20">
        <v>8890.67078360975</v>
      </c>
      <c r="F208" s="21">
        <v>5.2</v>
      </c>
    </row>
    <row r="209" spans="1:6" ht="12.75">
      <c r="A209" s="1" t="s">
        <v>290</v>
      </c>
      <c r="B209" s="20">
        <v>8622.94487107046</v>
      </c>
      <c r="C209" s="20"/>
      <c r="D209" s="20">
        <v>9003.16285206242</v>
      </c>
      <c r="F209" s="21">
        <v>5.2</v>
      </c>
    </row>
    <row r="210" spans="1:6" ht="12.75">
      <c r="A210" s="1" t="s">
        <v>291</v>
      </c>
      <c r="B210" s="20">
        <v>8699.1517601179</v>
      </c>
      <c r="C210" s="20"/>
      <c r="D210" s="20">
        <v>9111.06678482413</v>
      </c>
      <c r="F210" s="21">
        <v>5.2</v>
      </c>
    </row>
    <row r="211" spans="1:6" ht="12.75">
      <c r="A211" s="1" t="s">
        <v>292</v>
      </c>
      <c r="B211" s="20">
        <v>8775.88096248688</v>
      </c>
      <c r="C211" s="20"/>
      <c r="D211" s="20">
        <v>9230.18740645684</v>
      </c>
      <c r="F211" s="21">
        <v>5.2</v>
      </c>
    </row>
    <row r="212" spans="1:6" ht="12.75">
      <c r="A212" s="1" t="s">
        <v>293</v>
      </c>
      <c r="B212" s="20">
        <v>8852.58489475539</v>
      </c>
      <c r="C212" s="20"/>
      <c r="D212" s="20">
        <v>9382.2441620472</v>
      </c>
      <c r="F212" s="21">
        <v>5.2</v>
      </c>
    </row>
    <row r="213" spans="1:6" ht="12.75">
      <c r="A213" s="1" t="s">
        <v>294</v>
      </c>
      <c r="B213" s="20">
        <v>8928.76517545851</v>
      </c>
      <c r="C213" s="20"/>
      <c r="D213" s="20">
        <v>9518.07278903935</v>
      </c>
      <c r="F213" s="21">
        <v>5.2</v>
      </c>
    </row>
    <row r="214" spans="1:6" ht="12.75">
      <c r="A214" s="1" t="s">
        <v>295</v>
      </c>
      <c r="B214" s="20">
        <v>9003.59296057386</v>
      </c>
      <c r="C214" s="20"/>
      <c r="D214" s="20">
        <v>9637.23697136527</v>
      </c>
      <c r="F214" s="21">
        <v>5.2</v>
      </c>
    </row>
    <row r="215" spans="1:6" ht="12.75">
      <c r="A215" s="1" t="s">
        <v>296</v>
      </c>
      <c r="B215" s="20">
        <v>9077.21803040426</v>
      </c>
      <c r="C215" s="20"/>
      <c r="D215" s="20">
        <v>9766.94927075672</v>
      </c>
      <c r="F215" s="21">
        <v>5.2</v>
      </c>
    </row>
    <row r="216" spans="1:6" ht="12.75">
      <c r="A216" s="1" t="s">
        <v>297</v>
      </c>
      <c r="B216" s="20">
        <v>9149.73328124842</v>
      </c>
      <c r="C216" s="20"/>
      <c r="D216" s="20">
        <v>9933.40405670478</v>
      </c>
      <c r="F216" s="21">
        <v>5.2</v>
      </c>
    </row>
    <row r="217" spans="1:6" ht="12.75">
      <c r="A217" s="1" t="s">
        <v>298</v>
      </c>
      <c r="B217" s="20">
        <v>9221.22009195494</v>
      </c>
      <c r="C217" s="20"/>
      <c r="D217" s="20">
        <v>10072.6096369955</v>
      </c>
      <c r="F217" s="21">
        <v>5.2</v>
      </c>
    </row>
    <row r="218" spans="1:6" ht="12.75">
      <c r="A218" s="1" t="s">
        <v>299</v>
      </c>
      <c r="B218" s="20">
        <v>9291.88192362163</v>
      </c>
      <c r="C218" s="20"/>
      <c r="D218" s="20">
        <v>10205.1919240807</v>
      </c>
      <c r="F218" s="21">
        <v>5.2</v>
      </c>
    </row>
    <row r="219" spans="1:6" ht="12.75">
      <c r="A219" s="1" t="s">
        <v>300</v>
      </c>
      <c r="B219" s="20">
        <v>9361.88834127092</v>
      </c>
      <c r="C219" s="20"/>
      <c r="D219" s="20">
        <v>10268.1008137191</v>
      </c>
      <c r="F219" s="21">
        <v>5.2</v>
      </c>
    </row>
    <row r="220" spans="1:6" ht="12.75">
      <c r="A220" s="1" t="s">
        <v>301</v>
      </c>
      <c r="B220" s="20">
        <v>9431.0646933784</v>
      </c>
      <c r="C220" s="20"/>
      <c r="D220" s="20">
        <v>10378.138690604</v>
      </c>
      <c r="F220" s="21">
        <v>5.2</v>
      </c>
    </row>
    <row r="221" spans="1:6" ht="12.75">
      <c r="A221" s="1" t="s">
        <v>302</v>
      </c>
      <c r="B221" s="20">
        <v>9499.43428815363</v>
      </c>
      <c r="C221" s="20"/>
      <c r="D221" s="20">
        <v>10484.3633370343</v>
      </c>
      <c r="F221" s="21">
        <v>5.2</v>
      </c>
    </row>
    <row r="222" spans="1:6" ht="12.75">
      <c r="A222" s="1" t="s">
        <v>303</v>
      </c>
      <c r="B222" s="20">
        <v>9567.03124808962</v>
      </c>
      <c r="C222" s="20"/>
      <c r="D222" s="20">
        <v>10583.3776083678</v>
      </c>
      <c r="F222" s="21">
        <v>5.2</v>
      </c>
    </row>
    <row r="223" spans="1:6" ht="12.75">
      <c r="A223" s="1" t="s">
        <v>304</v>
      </c>
      <c r="B223" s="20">
        <v>9633.68698129561</v>
      </c>
      <c r="C223" s="20"/>
      <c r="D223" s="20">
        <v>10723.7923204164</v>
      </c>
      <c r="F223" s="21">
        <v>5.2</v>
      </c>
    </row>
    <row r="224" spans="1:6" ht="12.75">
      <c r="A224" s="1" t="s">
        <v>305</v>
      </c>
      <c r="B224" s="20">
        <v>9700.2452807799</v>
      </c>
      <c r="C224" s="20"/>
      <c r="D224" s="20">
        <v>10847.5324786019</v>
      </c>
      <c r="F224" s="21">
        <v>5.2</v>
      </c>
    </row>
    <row r="225" spans="1:6" ht="12.75">
      <c r="A225" s="1" t="s">
        <v>306</v>
      </c>
      <c r="B225" s="20">
        <v>9767.22414013259</v>
      </c>
      <c r="C225" s="20"/>
      <c r="D225" s="20">
        <v>10966.6485514647</v>
      </c>
      <c r="F225" s="21">
        <v>5.2</v>
      </c>
    </row>
    <row r="226" spans="1:6" ht="12.75">
      <c r="A226" s="1" t="s">
        <v>307</v>
      </c>
      <c r="B226" s="20">
        <v>9835.21267778617</v>
      </c>
      <c r="C226" s="20"/>
      <c r="D226" s="20">
        <v>11083.0456461101</v>
      </c>
      <c r="F226" s="21">
        <v>5.2</v>
      </c>
    </row>
    <row r="227" spans="1:6" ht="12.75">
      <c r="A227" s="1" t="s">
        <v>308</v>
      </c>
      <c r="B227" s="20">
        <v>9904.89076232359</v>
      </c>
      <c r="C227" s="20"/>
      <c r="D227" s="20">
        <v>11204.1580110963</v>
      </c>
      <c r="F227" s="21">
        <v>5.2</v>
      </c>
    </row>
    <row r="228" spans="1:6" ht="12.75">
      <c r="A228" s="1" t="s">
        <v>309</v>
      </c>
      <c r="B228" s="20">
        <v>9975.94199018789</v>
      </c>
      <c r="C228" s="20"/>
      <c r="D228" s="20">
        <v>11339.254969115</v>
      </c>
      <c r="F228" s="21">
        <v>5.2</v>
      </c>
    </row>
    <row r="229" spans="1:6" ht="12.75">
      <c r="A229" s="1" t="s">
        <v>310</v>
      </c>
      <c r="B229" s="20">
        <v>10048.3566221409</v>
      </c>
      <c r="C229" s="20"/>
      <c r="D229" s="20">
        <v>11471.9156795773</v>
      </c>
      <c r="F229" s="21">
        <v>5.2</v>
      </c>
    </row>
    <row r="230" spans="1:6" ht="12.75">
      <c r="A230" s="1" t="s">
        <v>311</v>
      </c>
      <c r="B230" s="20">
        <v>10122.0701944503</v>
      </c>
      <c r="C230" s="20"/>
      <c r="D230" s="20">
        <v>11609.9382625578</v>
      </c>
      <c r="F230" s="21">
        <v>5.2</v>
      </c>
    </row>
    <row r="231" spans="1:6" ht="12.75">
      <c r="A231" s="1" t="s">
        <v>312</v>
      </c>
      <c r="B231" s="20">
        <v>10196.9404765841</v>
      </c>
      <c r="C231" s="20"/>
      <c r="D231" s="20">
        <v>11750.0600044332</v>
      </c>
      <c r="F231" s="21">
        <v>5.2</v>
      </c>
    </row>
    <row r="232" spans="1:6" ht="12.75">
      <c r="A232" s="1" t="s">
        <v>313</v>
      </c>
      <c r="B232" s="20">
        <v>10273.0445680698</v>
      </c>
      <c r="C232" s="20"/>
      <c r="D232" s="20">
        <v>11902.0313952397</v>
      </c>
      <c r="F232" s="21">
        <v>5.2</v>
      </c>
    </row>
    <row r="233" spans="1:6" ht="12.75">
      <c r="A233" s="1" t="s">
        <v>314</v>
      </c>
      <c r="B233" s="20">
        <v>10350.3594379869</v>
      </c>
      <c r="C233" s="20"/>
      <c r="D233" s="20">
        <v>12051.5785054279</v>
      </c>
      <c r="F233" s="21">
        <v>5.2</v>
      </c>
    </row>
    <row r="234" spans="1:6" ht="12.75">
      <c r="A234" s="1" t="s">
        <v>315</v>
      </c>
      <c r="B234" s="20">
        <v>10428.8072454781</v>
      </c>
      <c r="C234" s="20"/>
      <c r="D234" s="20">
        <v>12204.0169658793</v>
      </c>
      <c r="F234" s="21">
        <v>5.2</v>
      </c>
    </row>
    <row r="235" spans="1:6" ht="12.75">
      <c r="A235" s="1" t="s">
        <v>316</v>
      </c>
      <c r="B235" s="20">
        <v>10508.390577299</v>
      </c>
      <c r="C235" s="20"/>
      <c r="D235" s="20">
        <v>12359.1509250637</v>
      </c>
      <c r="F235" s="21">
        <v>5.2</v>
      </c>
    </row>
    <row r="236" spans="1:6" ht="12.75">
      <c r="A236" s="1" t="s">
        <v>317</v>
      </c>
      <c r="B236" s="20">
        <v>10588.9173885928</v>
      </c>
      <c r="C236" s="20"/>
      <c r="D236" s="20">
        <v>12523.5938524706</v>
      </c>
      <c r="F236" s="21">
        <v>5.2</v>
      </c>
    </row>
    <row r="237" spans="1:6" ht="12.75">
      <c r="A237" s="1" t="s">
        <v>318</v>
      </c>
      <c r="B237" s="20">
        <v>10670.2570125561</v>
      </c>
      <c r="C237" s="20"/>
      <c r="D237" s="20">
        <v>12683.8685348731</v>
      </c>
      <c r="F237" s="21">
        <v>5.2</v>
      </c>
    </row>
    <row r="238" spans="1:6" ht="12.75">
      <c r="A238" s="1" t="s">
        <v>319</v>
      </c>
      <c r="B238" s="20">
        <v>10752.2838221567</v>
      </c>
      <c r="C238" s="20"/>
      <c r="D238" s="20">
        <v>12846.6304732789</v>
      </c>
      <c r="F238" s="21">
        <v>5.2</v>
      </c>
    </row>
    <row r="239" spans="1:6" ht="12.75">
      <c r="A239" s="1" t="s">
        <v>320</v>
      </c>
      <c r="B239" s="20">
        <v>10834.7559595686</v>
      </c>
      <c r="C239" s="20"/>
      <c r="D239" s="20">
        <v>13012.1977075541</v>
      </c>
      <c r="F239" s="21">
        <v>5.2</v>
      </c>
    </row>
    <row r="240" spans="1:6" ht="12.75">
      <c r="A240" s="1" t="s">
        <v>321</v>
      </c>
      <c r="B240" s="20">
        <v>10917.7533366703</v>
      </c>
      <c r="C240" s="20"/>
      <c r="D240" s="20">
        <v>13187.5999344195</v>
      </c>
      <c r="F240" s="21">
        <v>5.2</v>
      </c>
    </row>
    <row r="241" spans="1:6" ht="12.75">
      <c r="A241" s="1" t="s">
        <v>322</v>
      </c>
      <c r="B241" s="20">
        <v>11001.2210701042</v>
      </c>
      <c r="C241" s="20"/>
      <c r="D241" s="20">
        <v>13357.8820860005</v>
      </c>
      <c r="F241" s="21">
        <v>5.2</v>
      </c>
    </row>
    <row r="242" spans="1:6" ht="12.75">
      <c r="A242" s="1" t="s">
        <v>323</v>
      </c>
      <c r="B242" s="20">
        <v>11085.1529446518</v>
      </c>
      <c r="C242" s="20"/>
      <c r="D242" s="20">
        <v>13529.8792329295</v>
      </c>
      <c r="F242" s="21">
        <v>5.2</v>
      </c>
    </row>
    <row r="243" spans="1:6" ht="12.75">
      <c r="A243" s="1" t="s">
        <v>324</v>
      </c>
      <c r="B243" s="20">
        <v>11169.5658014062</v>
      </c>
      <c r="C243" s="20"/>
      <c r="D243" s="20">
        <v>13703.8540117318</v>
      </c>
      <c r="F243" s="21">
        <v>5.2</v>
      </c>
    </row>
    <row r="244" spans="1:6" ht="12.75">
      <c r="A244" s="1" t="s">
        <v>325</v>
      </c>
      <c r="B244" s="20">
        <v>11254.3507863003</v>
      </c>
      <c r="C244" s="20"/>
      <c r="D244" s="20">
        <v>13887.5492029234</v>
      </c>
      <c r="F244" s="21">
        <v>5.2</v>
      </c>
    </row>
    <row r="245" spans="1:6" ht="12.75">
      <c r="A245" s="1" t="s">
        <v>326</v>
      </c>
      <c r="B245" s="20">
        <v>11339.4822176254</v>
      </c>
      <c r="C245" s="20"/>
      <c r="D245" s="20">
        <v>14066.1697486856</v>
      </c>
      <c r="F245" s="21">
        <v>5.2</v>
      </c>
    </row>
    <row r="246" spans="1:6" ht="12.75">
      <c r="A246" s="1" t="s">
        <v>327</v>
      </c>
      <c r="B246" s="20">
        <v>11424.8846267674</v>
      </c>
      <c r="C246" s="20"/>
      <c r="D246" s="20">
        <v>14246.6369796705</v>
      </c>
      <c r="F246" s="21">
        <v>5.2</v>
      </c>
    </row>
    <row r="247" spans="1:6" ht="12.75">
      <c r="A247" s="1" t="s">
        <v>328</v>
      </c>
      <c r="B247" s="20">
        <v>11510.5468063717</v>
      </c>
      <c r="C247" s="20"/>
      <c r="D247" s="20">
        <v>14428.8075919106</v>
      </c>
      <c r="F247" s="21">
        <v>5.2</v>
      </c>
    </row>
    <row r="248" spans="1:6" ht="12.75">
      <c r="A248" s="1" t="s">
        <v>329</v>
      </c>
      <c r="B248" s="20">
        <v>11596.4015557809</v>
      </c>
      <c r="C248" s="20"/>
      <c r="D248" s="20">
        <v>14621.0990442267</v>
      </c>
      <c r="F248" s="21">
        <v>5.2</v>
      </c>
    </row>
    <row r="249" spans="1:6" ht="12.75">
      <c r="A249" s="1" t="s">
        <v>330</v>
      </c>
      <c r="B249" s="20">
        <v>11682.3896391638</v>
      </c>
      <c r="C249" s="20"/>
      <c r="D249" s="20">
        <v>14807.690155572</v>
      </c>
      <c r="F249" s="21">
        <v>5.2</v>
      </c>
    </row>
    <row r="250" spans="1:6" ht="12.75">
      <c r="A250" s="1" t="s">
        <v>331</v>
      </c>
      <c r="B250" s="20">
        <v>11768.4868156338</v>
      </c>
      <c r="C250" s="20"/>
      <c r="D250" s="20">
        <v>14996.0381811266</v>
      </c>
      <c r="F250" s="21">
        <v>5.2</v>
      </c>
    </row>
    <row r="251" spans="1:6" ht="12.75">
      <c r="A251" s="1" t="s">
        <v>332</v>
      </c>
      <c r="B251" s="20">
        <v>11854.6374347828</v>
      </c>
      <c r="C251" s="20"/>
      <c r="D251" s="20">
        <v>15186.096462262</v>
      </c>
      <c r="F251" s="21">
        <v>5.2</v>
      </c>
    </row>
    <row r="252" spans="1:6" ht="12.75">
      <c r="A252" s="1" t="s">
        <v>333</v>
      </c>
      <c r="B252" s="20">
        <v>11940.8092620585</v>
      </c>
      <c r="C252" s="20"/>
      <c r="D252" s="20">
        <v>15385.4351007389</v>
      </c>
      <c r="F252" s="21">
        <v>5.2</v>
      </c>
    </row>
    <row r="253" spans="1:6" ht="12.75">
      <c r="A253" s="1" t="s">
        <v>334</v>
      </c>
      <c r="B253" s="20">
        <v>12026.9700251212</v>
      </c>
      <c r="C253" s="20"/>
      <c r="D253" s="20">
        <v>15578.927445923</v>
      </c>
      <c r="F253" s="21">
        <v>5.2</v>
      </c>
    </row>
    <row r="254" spans="1:6" ht="12.75">
      <c r="A254" s="1" t="s">
        <v>335</v>
      </c>
      <c r="B254" s="20">
        <v>12113.0929301058</v>
      </c>
      <c r="C254" s="20"/>
      <c r="D254" s="20">
        <v>15773.9488355784</v>
      </c>
      <c r="F254" s="21">
        <v>5.2</v>
      </c>
    </row>
    <row r="255" spans="1:6" ht="12.75">
      <c r="A255" s="1" t="s">
        <v>336</v>
      </c>
      <c r="B255" s="20">
        <v>12199.1441257487</v>
      </c>
      <c r="C255" s="20"/>
      <c r="D255" s="20">
        <v>15970.5045521099</v>
      </c>
      <c r="F255" s="21">
        <v>5.2</v>
      </c>
    </row>
    <row r="256" spans="1:6" ht="12.75">
      <c r="A256" s="1" t="s">
        <v>337</v>
      </c>
      <c r="B256" s="20">
        <v>12272.8429902495</v>
      </c>
      <c r="C256" s="20"/>
      <c r="D256" s="20">
        <v>16160.445219679</v>
      </c>
      <c r="F256" s="21">
        <v>5.2</v>
      </c>
    </row>
    <row r="257" spans="1:6" ht="12.75">
      <c r="A257" s="1" t="s">
        <v>338</v>
      </c>
      <c r="B257" s="20">
        <v>12346.2670991342</v>
      </c>
      <c r="C257" s="20"/>
      <c r="D257" s="20">
        <v>16343.4466340689</v>
      </c>
      <c r="F257" s="21">
        <v>5.2</v>
      </c>
    </row>
    <row r="258" spans="1:6" ht="12.75">
      <c r="A258" s="1" t="s">
        <v>339</v>
      </c>
      <c r="B258" s="20">
        <v>12419.3995610025</v>
      </c>
      <c r="C258" s="20"/>
      <c r="D258" s="20">
        <v>16527.6065375673</v>
      </c>
      <c r="F258" s="21">
        <v>5.2</v>
      </c>
    </row>
    <row r="259" spans="1:6" ht="12.75">
      <c r="A259" s="1" t="s">
        <v>340</v>
      </c>
      <c r="B259" s="20">
        <v>12492.2835190481</v>
      </c>
      <c r="C259" s="20"/>
      <c r="D259" s="20">
        <v>16712.945866152</v>
      </c>
      <c r="F259" s="21">
        <v>5.2</v>
      </c>
    </row>
    <row r="260" spans="1:6" ht="12.75">
      <c r="A260" s="1" t="s">
        <v>341</v>
      </c>
      <c r="B260" s="20">
        <v>12564.8916122012</v>
      </c>
      <c r="C260" s="20"/>
      <c r="D260" s="20">
        <v>16907.629089055</v>
      </c>
      <c r="F260" s="21">
        <v>5.2</v>
      </c>
    </row>
    <row r="261" spans="1:6" ht="12.75">
      <c r="A261" s="1" t="s">
        <v>342</v>
      </c>
      <c r="B261" s="20">
        <v>12649.9608730453</v>
      </c>
      <c r="C261" s="20"/>
      <c r="D261" s="20">
        <v>17112.596044591</v>
      </c>
      <c r="F261" s="21">
        <v>5.2</v>
      </c>
    </row>
    <row r="262" spans="1:6" ht="12.75">
      <c r="A262" s="1" t="s">
        <v>343</v>
      </c>
      <c r="B262" s="20">
        <v>12734.9445588403</v>
      </c>
      <c r="C262" s="20"/>
      <c r="D262" s="20">
        <v>17319.267514708</v>
      </c>
      <c r="F262" s="21">
        <v>5.2</v>
      </c>
    </row>
    <row r="263" spans="1:6" ht="12.75">
      <c r="A263" s="1" t="s">
        <v>344</v>
      </c>
      <c r="B263" s="20">
        <v>12819.8119892864</v>
      </c>
      <c r="C263" s="20"/>
      <c r="D263" s="20">
        <v>17527.8733447606</v>
      </c>
      <c r="F263" s="21">
        <v>5.2</v>
      </c>
    </row>
    <row r="264" spans="1:6" ht="12.75">
      <c r="A264" s="1" t="s">
        <v>345</v>
      </c>
      <c r="B264" s="20">
        <v>12904.5111222303</v>
      </c>
      <c r="C264" s="20"/>
      <c r="D264" s="20">
        <v>17746.5593122365</v>
      </c>
      <c r="F264" s="21">
        <v>5.2</v>
      </c>
    </row>
    <row r="265" spans="1:6" ht="12.75">
      <c r="A265" s="1" t="s">
        <v>346</v>
      </c>
      <c r="B265" s="20">
        <v>12988.9844182624</v>
      </c>
      <c r="C265" s="20"/>
      <c r="D265" s="20">
        <v>17958.5325066964</v>
      </c>
      <c r="F265" s="21">
        <v>5.2</v>
      </c>
    </row>
    <row r="266" spans="1:6" ht="12.75">
      <c r="A266" s="1" t="s">
        <v>347</v>
      </c>
      <c r="B266" s="20">
        <v>13073.206293829</v>
      </c>
      <c r="C266" s="20"/>
      <c r="D266" s="20">
        <v>18172.0005446069</v>
      </c>
      <c r="F266" s="21">
        <v>5.2</v>
      </c>
    </row>
    <row r="267" spans="1:6" ht="12.75">
      <c r="A267" s="1" t="s">
        <v>348</v>
      </c>
      <c r="B267" s="20">
        <v>13157.1083140622</v>
      </c>
      <c r="C267" s="20"/>
      <c r="D267" s="20">
        <v>18387.1546912871</v>
      </c>
      <c r="F267" s="21">
        <v>5.2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</dc:creator>
  <cp:keywords/>
  <dc:description/>
  <cp:lastModifiedBy>BOBSH</cp:lastModifiedBy>
  <cp:lastPrinted>2002-12-11T17:17:07Z</cp:lastPrinted>
  <dcterms:created xsi:type="dcterms:W3CDTF">2002-08-15T17:23:05Z</dcterms:created>
  <dcterms:modified xsi:type="dcterms:W3CDTF">2021-01-05T22:45:42Z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